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8415" windowHeight="6750"/>
  </bookViews>
  <sheets>
    <sheet name="10 показатели " sheetId="1" r:id="rId1"/>
    <sheet name="11 средства по кодам" sheetId="13" r:id="rId2"/>
    <sheet name="12 средства бюджет" sheetId="12" r:id="rId3"/>
    <sheet name="13 КАИП" sheetId="6" r:id="rId4"/>
  </sheets>
  <definedNames>
    <definedName name="_xlnm.Print_Area" localSheetId="0">'10 показатели '!$A$1:$R$267</definedName>
    <definedName name="_xlnm.Print_Area" localSheetId="1">'11 средства по кодам'!$A$1:$T$432</definedName>
    <definedName name="_xlnm.Print_Area" localSheetId="2">'12 средства бюджет'!$B$1:$Q$1498</definedName>
    <definedName name="_xlnm.Print_Area" localSheetId="3">'13 КАИП'!$A$1:$P$23</definedName>
  </definedNames>
  <calcPr calcId="124519"/>
</workbook>
</file>

<file path=xl/calcChain.xml><?xml version="1.0" encoding="utf-8"?>
<calcChain xmlns="http://schemas.openxmlformats.org/spreadsheetml/2006/main">
  <c r="R392" i="13"/>
  <c r="Q392"/>
  <c r="O1475" i="12"/>
  <c r="O1476"/>
  <c r="O1478"/>
  <c r="O1321"/>
  <c r="P1321"/>
  <c r="P1314" s="1"/>
  <c r="Q1321"/>
  <c r="O1322"/>
  <c r="O1315" s="1"/>
  <c r="P1322"/>
  <c r="P1319" s="1"/>
  <c r="Q1322"/>
  <c r="Q1315" s="1"/>
  <c r="O1324"/>
  <c r="P1324"/>
  <c r="Q1324"/>
  <c r="Q1317" s="1"/>
  <c r="O1335"/>
  <c r="P1335"/>
  <c r="Q1335"/>
  <c r="O1336"/>
  <c r="P1336"/>
  <c r="Q1336"/>
  <c r="O1338"/>
  <c r="P1338"/>
  <c r="P1317" s="1"/>
  <c r="Q1338"/>
  <c r="O1349"/>
  <c r="P1349"/>
  <c r="Q1349"/>
  <c r="O1350"/>
  <c r="P1350"/>
  <c r="P1347" s="1"/>
  <c r="Q1350"/>
  <c r="O1352"/>
  <c r="P1352"/>
  <c r="Q1352"/>
  <c r="O1370"/>
  <c r="P1370"/>
  <c r="Q1370"/>
  <c r="O1371"/>
  <c r="P1371"/>
  <c r="Q1371"/>
  <c r="O1373"/>
  <c r="P1373"/>
  <c r="Q1373"/>
  <c r="O1426"/>
  <c r="P1426"/>
  <c r="Q1426"/>
  <c r="O1427"/>
  <c r="P1427"/>
  <c r="P1424" s="1"/>
  <c r="Q1427"/>
  <c r="O1429"/>
  <c r="P1429"/>
  <c r="Q1429"/>
  <c r="N1426"/>
  <c r="N1424" s="1"/>
  <c r="N1427"/>
  <c r="N1429"/>
  <c r="O1230"/>
  <c r="O1223" s="1"/>
  <c r="P1230"/>
  <c r="Q1230"/>
  <c r="Q1223" s="1"/>
  <c r="O1231"/>
  <c r="P1231"/>
  <c r="P1224" s="1"/>
  <c r="Q1231"/>
  <c r="O1233"/>
  <c r="O1226" s="1"/>
  <c r="P1233"/>
  <c r="Q1233"/>
  <c r="Q1226" s="1"/>
  <c r="O1258"/>
  <c r="P1258"/>
  <c r="P1223" s="1"/>
  <c r="Q1258"/>
  <c r="O1259"/>
  <c r="O1224" s="1"/>
  <c r="P1259"/>
  <c r="Q1259"/>
  <c r="Q1224" s="1"/>
  <c r="O1261"/>
  <c r="P1261"/>
  <c r="P1226" s="1"/>
  <c r="Q1261"/>
  <c r="O1272"/>
  <c r="P1272"/>
  <c r="Q1272"/>
  <c r="Q1270" s="1"/>
  <c r="O1273"/>
  <c r="P1273"/>
  <c r="P1270" s="1"/>
  <c r="Q1273"/>
  <c r="O1275"/>
  <c r="O1270" s="1"/>
  <c r="P1275"/>
  <c r="Q1275"/>
  <c r="O999"/>
  <c r="P999"/>
  <c r="Q999"/>
  <c r="O1000"/>
  <c r="P1000"/>
  <c r="P997" s="1"/>
  <c r="Q1000"/>
  <c r="O1002"/>
  <c r="P1002"/>
  <c r="Q1002"/>
  <c r="N999"/>
  <c r="N997" s="1"/>
  <c r="N1000"/>
  <c r="N1002"/>
  <c r="O782"/>
  <c r="O775" s="1"/>
  <c r="P782"/>
  <c r="Q782"/>
  <c r="O783"/>
  <c r="O776" s="1"/>
  <c r="P783"/>
  <c r="Q783"/>
  <c r="O785"/>
  <c r="P785"/>
  <c r="Q785"/>
  <c r="N782"/>
  <c r="N783"/>
  <c r="N780" s="1"/>
  <c r="N785"/>
  <c r="O747"/>
  <c r="P747"/>
  <c r="Q747"/>
  <c r="O748"/>
  <c r="P748"/>
  <c r="Q748"/>
  <c r="O750"/>
  <c r="P750"/>
  <c r="Q750"/>
  <c r="O621"/>
  <c r="P621"/>
  <c r="Q621"/>
  <c r="O622"/>
  <c r="O619" s="1"/>
  <c r="P622"/>
  <c r="Q622"/>
  <c r="Q619" s="1"/>
  <c r="O624"/>
  <c r="P624"/>
  <c r="Q624"/>
  <c r="O586"/>
  <c r="P586"/>
  <c r="Q586"/>
  <c r="O587"/>
  <c r="P587"/>
  <c r="P584" s="1"/>
  <c r="Q587"/>
  <c r="O589"/>
  <c r="P589"/>
  <c r="Q589"/>
  <c r="N586"/>
  <c r="N587"/>
  <c r="N589"/>
  <c r="O572"/>
  <c r="O565" s="1"/>
  <c r="P572"/>
  <c r="Q572"/>
  <c r="Q565" s="1"/>
  <c r="O573"/>
  <c r="P573"/>
  <c r="P566" s="1"/>
  <c r="Q573"/>
  <c r="O575"/>
  <c r="O568" s="1"/>
  <c r="P575"/>
  <c r="Q575"/>
  <c r="Q568" s="1"/>
  <c r="O523"/>
  <c r="P523"/>
  <c r="Q523"/>
  <c r="O524"/>
  <c r="P524"/>
  <c r="Q524"/>
  <c r="O526"/>
  <c r="O519" s="1"/>
  <c r="O514" s="1"/>
  <c r="P526"/>
  <c r="Q526"/>
  <c r="O502"/>
  <c r="P502"/>
  <c r="Q502"/>
  <c r="O503"/>
  <c r="P503"/>
  <c r="Q503"/>
  <c r="O505"/>
  <c r="P505"/>
  <c r="Q505"/>
  <c r="O474"/>
  <c r="P474"/>
  <c r="Q474"/>
  <c r="O475"/>
  <c r="P475"/>
  <c r="P472" s="1"/>
  <c r="Q475"/>
  <c r="O477"/>
  <c r="P477"/>
  <c r="Q477"/>
  <c r="O460"/>
  <c r="O461"/>
  <c r="O463"/>
  <c r="O439"/>
  <c r="O440"/>
  <c r="O442"/>
  <c r="O435" s="1"/>
  <c r="O404"/>
  <c r="P404"/>
  <c r="Q404"/>
  <c r="O405"/>
  <c r="P405"/>
  <c r="Q405"/>
  <c r="O407"/>
  <c r="P407"/>
  <c r="Q407"/>
  <c r="O369"/>
  <c r="P369"/>
  <c r="Q369"/>
  <c r="O370"/>
  <c r="P370"/>
  <c r="Q370"/>
  <c r="O372"/>
  <c r="O365" s="1"/>
  <c r="P372"/>
  <c r="Q372"/>
  <c r="O250"/>
  <c r="P250"/>
  <c r="Q250"/>
  <c r="O251"/>
  <c r="P251"/>
  <c r="Q251"/>
  <c r="O253"/>
  <c r="P253"/>
  <c r="Q253"/>
  <c r="O215"/>
  <c r="P215"/>
  <c r="Q215"/>
  <c r="O216"/>
  <c r="P216"/>
  <c r="Q216"/>
  <c r="O218"/>
  <c r="P218"/>
  <c r="Q218"/>
  <c r="O187"/>
  <c r="P187"/>
  <c r="Q187"/>
  <c r="O188"/>
  <c r="P188"/>
  <c r="Q188"/>
  <c r="O190"/>
  <c r="P190"/>
  <c r="Q190"/>
  <c r="N187"/>
  <c r="N188"/>
  <c r="N190"/>
  <c r="O152"/>
  <c r="P152"/>
  <c r="P145" s="1"/>
  <c r="Q152"/>
  <c r="O153"/>
  <c r="O146" s="1"/>
  <c r="P153"/>
  <c r="Q153"/>
  <c r="Q146" s="1"/>
  <c r="O155"/>
  <c r="P155"/>
  <c r="P148" s="1"/>
  <c r="Q155"/>
  <c r="O89"/>
  <c r="P89"/>
  <c r="Q89"/>
  <c r="O90"/>
  <c r="P90"/>
  <c r="Q90"/>
  <c r="O92"/>
  <c r="P92"/>
  <c r="Q92"/>
  <c r="N89"/>
  <c r="N90"/>
  <c r="N92"/>
  <c r="O131"/>
  <c r="P131"/>
  <c r="Q131"/>
  <c r="O132"/>
  <c r="P132"/>
  <c r="Q132"/>
  <c r="O134"/>
  <c r="P134"/>
  <c r="Q134"/>
  <c r="Q115"/>
  <c r="O94"/>
  <c r="O75"/>
  <c r="O76"/>
  <c r="O78"/>
  <c r="Q12" i="13"/>
  <c r="O19" i="12"/>
  <c r="P19"/>
  <c r="Q19"/>
  <c r="O20"/>
  <c r="P20"/>
  <c r="Q20"/>
  <c r="O22"/>
  <c r="P22"/>
  <c r="Q22"/>
  <c r="N19"/>
  <c r="N20"/>
  <c r="N22"/>
  <c r="O24"/>
  <c r="S392" i="13"/>
  <c r="T392"/>
  <c r="R366"/>
  <c r="S366"/>
  <c r="T366"/>
  <c r="Q366"/>
  <c r="R362"/>
  <c r="S362"/>
  <c r="T362"/>
  <c r="R354"/>
  <c r="R352" s="1"/>
  <c r="S354"/>
  <c r="S352" s="1"/>
  <c r="T354"/>
  <c r="T352" s="1"/>
  <c r="Q354"/>
  <c r="R288"/>
  <c r="S288"/>
  <c r="T288"/>
  <c r="Q288"/>
  <c r="R226"/>
  <c r="S226"/>
  <c r="T226"/>
  <c r="R224"/>
  <c r="T224"/>
  <c r="Q226"/>
  <c r="R180"/>
  <c r="S180"/>
  <c r="T180"/>
  <c r="Q180"/>
  <c r="R170"/>
  <c r="S170"/>
  <c r="T170"/>
  <c r="Q170"/>
  <c r="R152"/>
  <c r="T152"/>
  <c r="R154"/>
  <c r="S154"/>
  <c r="S152" s="1"/>
  <c r="T154"/>
  <c r="P1221" i="12" l="1"/>
  <c r="Q1221"/>
  <c r="O1221"/>
  <c r="N17"/>
  <c r="O15"/>
  <c r="P17"/>
  <c r="O13"/>
  <c r="N87"/>
  <c r="Q148"/>
  <c r="O148"/>
  <c r="P150"/>
  <c r="N185"/>
  <c r="Q363"/>
  <c r="O363"/>
  <c r="P362"/>
  <c r="O433"/>
  <c r="P568"/>
  <c r="Q570"/>
  <c r="O570"/>
  <c r="P565"/>
  <c r="N584"/>
  <c r="P780"/>
  <c r="P1256"/>
  <c r="Q1256"/>
  <c r="O1256"/>
  <c r="Q1228"/>
  <c r="O1228"/>
  <c r="P1228"/>
  <c r="O1317"/>
  <c r="O1492" s="1"/>
  <c r="P1368"/>
  <c r="Q1368"/>
  <c r="P1333"/>
  <c r="Q1333"/>
  <c r="O1333"/>
  <c r="O1473"/>
  <c r="O778"/>
  <c r="Q997"/>
  <c r="O997"/>
  <c r="Q1424"/>
  <c r="O1424"/>
  <c r="Q1347"/>
  <c r="O1347"/>
  <c r="Q1319"/>
  <c r="O1319"/>
  <c r="P1315"/>
  <c r="P1312" s="1"/>
  <c r="Q1314"/>
  <c r="Q1312" s="1"/>
  <c r="O1314"/>
  <c r="O1489" s="1"/>
  <c r="O1368"/>
  <c r="O1312"/>
  <c r="Q365"/>
  <c r="P365"/>
  <c r="P402"/>
  <c r="O773"/>
  <c r="Q780"/>
  <c r="O780"/>
  <c r="P563"/>
  <c r="O17"/>
  <c r="O73"/>
  <c r="P129"/>
  <c r="Q129"/>
  <c r="O129"/>
  <c r="P87"/>
  <c r="O12"/>
  <c r="O10" s="1"/>
  <c r="P185"/>
  <c r="Q185"/>
  <c r="O185"/>
  <c r="P248"/>
  <c r="Q248"/>
  <c r="O248"/>
  <c r="P367"/>
  <c r="Q367"/>
  <c r="O367"/>
  <c r="P363"/>
  <c r="P360" s="1"/>
  <c r="Q362"/>
  <c r="Q360" s="1"/>
  <c r="O362"/>
  <c r="O360" s="1"/>
  <c r="O458"/>
  <c r="P500"/>
  <c r="Q500"/>
  <c r="O500"/>
  <c r="P521"/>
  <c r="Q521"/>
  <c r="O521"/>
  <c r="Q566"/>
  <c r="Q563" s="1"/>
  <c r="O566"/>
  <c r="O563" s="1"/>
  <c r="P745"/>
  <c r="Q745"/>
  <c r="O745"/>
  <c r="Q17"/>
  <c r="Q87"/>
  <c r="O87"/>
  <c r="Q150"/>
  <c r="O150"/>
  <c r="P146"/>
  <c r="P143" s="1"/>
  <c r="Q145"/>
  <c r="Q143" s="1"/>
  <c r="O145"/>
  <c r="O143" s="1"/>
  <c r="Q402"/>
  <c r="O402"/>
  <c r="O437"/>
  <c r="Q472"/>
  <c r="O472"/>
  <c r="O432"/>
  <c r="O430" s="1"/>
  <c r="P570"/>
  <c r="Q584"/>
  <c r="O584"/>
  <c r="P619"/>
  <c r="Q213"/>
  <c r="P213"/>
  <c r="O213"/>
  <c r="S224" i="13"/>
  <c r="R120"/>
  <c r="R110"/>
  <c r="R108" s="1"/>
  <c r="S110"/>
  <c r="T110"/>
  <c r="Q110"/>
  <c r="R76"/>
  <c r="S76"/>
  <c r="T76"/>
  <c r="Q76"/>
  <c r="R66"/>
  <c r="S66"/>
  <c r="T66"/>
  <c r="Q66"/>
  <c r="R58"/>
  <c r="S58"/>
  <c r="T58"/>
  <c r="R48"/>
  <c r="R46" s="1"/>
  <c r="S48"/>
  <c r="S46" s="1"/>
  <c r="T48"/>
  <c r="T46" s="1"/>
  <c r="S12"/>
  <c r="T10"/>
  <c r="R32"/>
  <c r="S32"/>
  <c r="T32"/>
  <c r="Q32"/>
  <c r="R28"/>
  <c r="S28"/>
  <c r="S10" s="1"/>
  <c r="T28"/>
  <c r="R12"/>
  <c r="R10" s="1"/>
  <c r="T12"/>
  <c r="R380"/>
  <c r="S380"/>
  <c r="T380"/>
  <c r="K180"/>
  <c r="L180"/>
  <c r="M180"/>
  <c r="N180"/>
  <c r="O180"/>
  <c r="P180"/>
  <c r="R166"/>
  <c r="R164" s="1"/>
  <c r="S136"/>
  <c r="T136"/>
  <c r="R136"/>
  <c r="R216"/>
  <c r="S216"/>
  <c r="T216"/>
  <c r="R386"/>
  <c r="S386"/>
  <c r="T386"/>
  <c r="R130"/>
  <c r="S130"/>
  <c r="T130"/>
  <c r="R140"/>
  <c r="S140"/>
  <c r="T140"/>
  <c r="R422"/>
  <c r="S422"/>
  <c r="T422"/>
  <c r="R408"/>
  <c r="S408"/>
  <c r="T408"/>
  <c r="Q408"/>
  <c r="M187" i="12"/>
  <c r="M188"/>
  <c r="M190"/>
  <c r="L1475"/>
  <c r="M1475"/>
  <c r="L1476"/>
  <c r="M1476"/>
  <c r="L1478"/>
  <c r="M1478"/>
  <c r="L1426"/>
  <c r="M1426"/>
  <c r="L1427"/>
  <c r="M1427"/>
  <c r="L1429"/>
  <c r="M1429"/>
  <c r="M1370"/>
  <c r="N1370"/>
  <c r="M1371"/>
  <c r="N1371"/>
  <c r="M1373"/>
  <c r="N1373"/>
  <c r="L1373"/>
  <c r="L1371"/>
  <c r="L1370"/>
  <c r="M1349"/>
  <c r="N1349"/>
  <c r="M1350"/>
  <c r="N1350"/>
  <c r="M1352"/>
  <c r="N1352"/>
  <c r="L1352"/>
  <c r="L1350"/>
  <c r="L1349"/>
  <c r="L1347" s="1"/>
  <c r="L1335"/>
  <c r="M1335"/>
  <c r="L1336"/>
  <c r="M1336"/>
  <c r="L1338"/>
  <c r="M1338"/>
  <c r="L1321"/>
  <c r="M1321"/>
  <c r="M1314" s="1"/>
  <c r="N1321"/>
  <c r="L1322"/>
  <c r="L1315" s="1"/>
  <c r="M1322"/>
  <c r="N1322"/>
  <c r="L1324"/>
  <c r="M1324"/>
  <c r="M1317" s="1"/>
  <c r="N1324"/>
  <c r="P392" i="13"/>
  <c r="O392"/>
  <c r="L1272" i="12"/>
  <c r="M1272"/>
  <c r="N1272"/>
  <c r="L1273"/>
  <c r="M1273"/>
  <c r="N1273"/>
  <c r="L1275"/>
  <c r="M1275"/>
  <c r="N1275"/>
  <c r="L1258"/>
  <c r="M1258"/>
  <c r="N1258"/>
  <c r="L1259"/>
  <c r="M1259"/>
  <c r="N1259"/>
  <c r="L1261"/>
  <c r="M1261"/>
  <c r="N1261"/>
  <c r="L1230"/>
  <c r="M1230"/>
  <c r="N1230"/>
  <c r="L1231"/>
  <c r="M1231"/>
  <c r="N1231"/>
  <c r="L1233"/>
  <c r="M1233"/>
  <c r="N1233"/>
  <c r="O288" i="13"/>
  <c r="M999" i="12"/>
  <c r="M1000"/>
  <c r="M1002"/>
  <c r="L1002"/>
  <c r="L1000"/>
  <c r="L997" s="1"/>
  <c r="L999"/>
  <c r="K782"/>
  <c r="L782"/>
  <c r="L775" s="1"/>
  <c r="M782"/>
  <c r="M775" s="1"/>
  <c r="N775"/>
  <c r="K783"/>
  <c r="L783"/>
  <c r="M783"/>
  <c r="M776" s="1"/>
  <c r="N776"/>
  <c r="K785"/>
  <c r="L785"/>
  <c r="L778" s="1"/>
  <c r="M785"/>
  <c r="M778" s="1"/>
  <c r="N778"/>
  <c r="J785"/>
  <c r="J783"/>
  <c r="J782"/>
  <c r="M747"/>
  <c r="N747"/>
  <c r="M748"/>
  <c r="N748"/>
  <c r="M750"/>
  <c r="N750"/>
  <c r="L750"/>
  <c r="L748"/>
  <c r="L747"/>
  <c r="M621"/>
  <c r="N621"/>
  <c r="M622"/>
  <c r="N622"/>
  <c r="M624"/>
  <c r="N624"/>
  <c r="L624"/>
  <c r="L622"/>
  <c r="L621"/>
  <c r="J621"/>
  <c r="K621"/>
  <c r="J622"/>
  <c r="K622"/>
  <c r="J624"/>
  <c r="K624"/>
  <c r="L586"/>
  <c r="M586"/>
  <c r="L587"/>
  <c r="M587"/>
  <c r="L589"/>
  <c r="M589"/>
  <c r="L572"/>
  <c r="M572"/>
  <c r="N572"/>
  <c r="L573"/>
  <c r="M573"/>
  <c r="N573"/>
  <c r="L575"/>
  <c r="M575"/>
  <c r="N575"/>
  <c r="N568" s="1"/>
  <c r="M523"/>
  <c r="N523"/>
  <c r="M524"/>
  <c r="N524"/>
  <c r="M526"/>
  <c r="M519" s="1"/>
  <c r="M514" s="1"/>
  <c r="N526"/>
  <c r="N519" s="1"/>
  <c r="N514" s="1"/>
  <c r="L526"/>
  <c r="L519" s="1"/>
  <c r="L514" s="1"/>
  <c r="L524"/>
  <c r="L523"/>
  <c r="L502"/>
  <c r="M502"/>
  <c r="N502"/>
  <c r="L503"/>
  <c r="M503"/>
  <c r="N503"/>
  <c r="L505"/>
  <c r="M505"/>
  <c r="N505"/>
  <c r="L474"/>
  <c r="M474"/>
  <c r="N474"/>
  <c r="L475"/>
  <c r="M475"/>
  <c r="N475"/>
  <c r="L477"/>
  <c r="M477"/>
  <c r="N477"/>
  <c r="L460"/>
  <c r="M460"/>
  <c r="N460"/>
  <c r="L461"/>
  <c r="M461"/>
  <c r="N461"/>
  <c r="L463"/>
  <c r="M463"/>
  <c r="N463"/>
  <c r="L439"/>
  <c r="M439"/>
  <c r="N439"/>
  <c r="L440"/>
  <c r="M440"/>
  <c r="N440"/>
  <c r="L442"/>
  <c r="M442"/>
  <c r="N442"/>
  <c r="L369"/>
  <c r="M369"/>
  <c r="L370"/>
  <c r="M370"/>
  <c r="L372"/>
  <c r="M372"/>
  <c r="L404"/>
  <c r="M404"/>
  <c r="L405"/>
  <c r="L363" s="1"/>
  <c r="M405"/>
  <c r="M363" s="1"/>
  <c r="L407"/>
  <c r="M407"/>
  <c r="L250"/>
  <c r="M250"/>
  <c r="N250"/>
  <c r="L251"/>
  <c r="M251"/>
  <c r="N251"/>
  <c r="L253"/>
  <c r="M253"/>
  <c r="N253"/>
  <c r="L215"/>
  <c r="M215"/>
  <c r="N215"/>
  <c r="L216"/>
  <c r="M216"/>
  <c r="N216"/>
  <c r="L218"/>
  <c r="M218"/>
  <c r="N218"/>
  <c r="L190"/>
  <c r="L188"/>
  <c r="L187"/>
  <c r="L152"/>
  <c r="M152"/>
  <c r="N152"/>
  <c r="N145" s="1"/>
  <c r="L153"/>
  <c r="M153"/>
  <c r="N153"/>
  <c r="L155"/>
  <c r="M155"/>
  <c r="N155"/>
  <c r="L131"/>
  <c r="M131"/>
  <c r="L132"/>
  <c r="M132"/>
  <c r="L134"/>
  <c r="M134"/>
  <c r="L89"/>
  <c r="M89"/>
  <c r="L90"/>
  <c r="M90"/>
  <c r="L92"/>
  <c r="M92"/>
  <c r="L75"/>
  <c r="M75"/>
  <c r="L76"/>
  <c r="M76"/>
  <c r="L78"/>
  <c r="M78"/>
  <c r="M19"/>
  <c r="M20"/>
  <c r="M22"/>
  <c r="L22"/>
  <c r="L20"/>
  <c r="L19"/>
  <c r="P386" i="13"/>
  <c r="Q386"/>
  <c r="O386"/>
  <c r="P408"/>
  <c r="O408"/>
  <c r="P366"/>
  <c r="O366"/>
  <c r="P362"/>
  <c r="Q362"/>
  <c r="O362"/>
  <c r="P354"/>
  <c r="O354"/>
  <c r="P288"/>
  <c r="P226"/>
  <c r="O226"/>
  <c r="O224" s="1"/>
  <c r="P170"/>
  <c r="O170"/>
  <c r="P166"/>
  <c r="Q166"/>
  <c r="O166"/>
  <c r="P154"/>
  <c r="P152" s="1"/>
  <c r="Q154"/>
  <c r="Q152" s="1"/>
  <c r="O154"/>
  <c r="O152" s="1"/>
  <c r="P140"/>
  <c r="Q140"/>
  <c r="O140"/>
  <c r="P110"/>
  <c r="O110"/>
  <c r="P76"/>
  <c r="O76"/>
  <c r="P48"/>
  <c r="Q48"/>
  <c r="O48"/>
  <c r="P58"/>
  <c r="Q58"/>
  <c r="O58"/>
  <c r="P66"/>
  <c r="O66"/>
  <c r="P32"/>
  <c r="O32"/>
  <c r="P120"/>
  <c r="Q120"/>
  <c r="O120"/>
  <c r="P12"/>
  <c r="O12"/>
  <c r="O28"/>
  <c r="P28"/>
  <c r="O380"/>
  <c r="P380"/>
  <c r="O136"/>
  <c r="P136"/>
  <c r="Q136"/>
  <c r="P216"/>
  <c r="Q216"/>
  <c r="O216"/>
  <c r="O130"/>
  <c r="P130"/>
  <c r="O422"/>
  <c r="P422"/>
  <c r="N226"/>
  <c r="M226"/>
  <c r="N366"/>
  <c r="J1475" i="12"/>
  <c r="K1475"/>
  <c r="J1476"/>
  <c r="K1476"/>
  <c r="J1478"/>
  <c r="K1478"/>
  <c r="M422" i="13"/>
  <c r="N422"/>
  <c r="K1426" i="12"/>
  <c r="K1427"/>
  <c r="K1429"/>
  <c r="J1426"/>
  <c r="J1427"/>
  <c r="J1429"/>
  <c r="K1370"/>
  <c r="K1371"/>
  <c r="K1373"/>
  <c r="J1370"/>
  <c r="J1371"/>
  <c r="J1373"/>
  <c r="J1349"/>
  <c r="K1349"/>
  <c r="J1350"/>
  <c r="K1350"/>
  <c r="J1352"/>
  <c r="K1352"/>
  <c r="J1335"/>
  <c r="K1335"/>
  <c r="J1336"/>
  <c r="K1336"/>
  <c r="J1338"/>
  <c r="K1338"/>
  <c r="J1321"/>
  <c r="K1321"/>
  <c r="J1322"/>
  <c r="K1322"/>
  <c r="J1324"/>
  <c r="K1324"/>
  <c r="K1272"/>
  <c r="K1273"/>
  <c r="K1275"/>
  <c r="J1272"/>
  <c r="J1273"/>
  <c r="J1275"/>
  <c r="J1258"/>
  <c r="K1258"/>
  <c r="J1259"/>
  <c r="K1259"/>
  <c r="J1261"/>
  <c r="K1261"/>
  <c r="K1230"/>
  <c r="K1231"/>
  <c r="K1233"/>
  <c r="J1230"/>
  <c r="J1231"/>
  <c r="J1233"/>
  <c r="K999"/>
  <c r="K1000"/>
  <c r="K1002"/>
  <c r="J999"/>
  <c r="J1000"/>
  <c r="J1002"/>
  <c r="J776"/>
  <c r="I747"/>
  <c r="J747"/>
  <c r="K747"/>
  <c r="I748"/>
  <c r="J748"/>
  <c r="K748"/>
  <c r="I750"/>
  <c r="J750"/>
  <c r="K750"/>
  <c r="H747"/>
  <c r="H748"/>
  <c r="H750"/>
  <c r="I586"/>
  <c r="J586"/>
  <c r="K586"/>
  <c r="I587"/>
  <c r="J587"/>
  <c r="K587"/>
  <c r="I589"/>
  <c r="J589"/>
  <c r="K589"/>
  <c r="H586"/>
  <c r="H587"/>
  <c r="H589"/>
  <c r="J572"/>
  <c r="K572"/>
  <c r="J573"/>
  <c r="K573"/>
  <c r="J575"/>
  <c r="K575"/>
  <c r="J523"/>
  <c r="K523"/>
  <c r="J524"/>
  <c r="K524"/>
  <c r="J526"/>
  <c r="K526"/>
  <c r="I502"/>
  <c r="J502"/>
  <c r="K502"/>
  <c r="I503"/>
  <c r="J503"/>
  <c r="K503"/>
  <c r="I505"/>
  <c r="J505"/>
  <c r="K505"/>
  <c r="H502"/>
  <c r="H503"/>
  <c r="H505"/>
  <c r="J474"/>
  <c r="K474"/>
  <c r="J475"/>
  <c r="K475"/>
  <c r="J477"/>
  <c r="K477"/>
  <c r="J460"/>
  <c r="K460"/>
  <c r="J461"/>
  <c r="K461"/>
  <c r="J463"/>
  <c r="K463"/>
  <c r="J439"/>
  <c r="K439"/>
  <c r="J440"/>
  <c r="K440"/>
  <c r="K433" s="1"/>
  <c r="J442"/>
  <c r="K442"/>
  <c r="K404"/>
  <c r="N404"/>
  <c r="K405"/>
  <c r="N405"/>
  <c r="K407"/>
  <c r="N407"/>
  <c r="J404"/>
  <c r="J405"/>
  <c r="J407"/>
  <c r="Q416"/>
  <c r="P416"/>
  <c r="N416"/>
  <c r="I416"/>
  <c r="H416"/>
  <c r="I409"/>
  <c r="H409"/>
  <c r="J369"/>
  <c r="K369"/>
  <c r="J370"/>
  <c r="K370"/>
  <c r="J372"/>
  <c r="J365" s="1"/>
  <c r="K372"/>
  <c r="K250"/>
  <c r="K251"/>
  <c r="K253"/>
  <c r="J250"/>
  <c r="J251"/>
  <c r="J253"/>
  <c r="Q353"/>
  <c r="P353"/>
  <c r="Q318"/>
  <c r="P318"/>
  <c r="H325"/>
  <c r="I325"/>
  <c r="P325"/>
  <c r="Q325"/>
  <c r="K215"/>
  <c r="K216"/>
  <c r="K218"/>
  <c r="J215"/>
  <c r="J216"/>
  <c r="J218"/>
  <c r="K187"/>
  <c r="K188"/>
  <c r="K190"/>
  <c r="J187"/>
  <c r="J188"/>
  <c r="J190"/>
  <c r="K152"/>
  <c r="K145" s="1"/>
  <c r="K153"/>
  <c r="K146" s="1"/>
  <c r="K155"/>
  <c r="K148" s="1"/>
  <c r="J152"/>
  <c r="J145" s="1"/>
  <c r="J153"/>
  <c r="J155"/>
  <c r="J148" s="1"/>
  <c r="K89"/>
  <c r="K90"/>
  <c r="K92"/>
  <c r="J89"/>
  <c r="J90"/>
  <c r="J92"/>
  <c r="J131"/>
  <c r="K131"/>
  <c r="J132"/>
  <c r="K132"/>
  <c r="J134"/>
  <c r="K134"/>
  <c r="H136"/>
  <c r="I136"/>
  <c r="N136"/>
  <c r="P136"/>
  <c r="Q136"/>
  <c r="H131"/>
  <c r="I131"/>
  <c r="N131"/>
  <c r="H132"/>
  <c r="I132"/>
  <c r="N132"/>
  <c r="H134"/>
  <c r="I134"/>
  <c r="N134"/>
  <c r="J75"/>
  <c r="K75"/>
  <c r="J76"/>
  <c r="K76"/>
  <c r="J78"/>
  <c r="K78"/>
  <c r="K19"/>
  <c r="K20"/>
  <c r="K22"/>
  <c r="J19"/>
  <c r="J20"/>
  <c r="J22"/>
  <c r="Q52"/>
  <c r="P52"/>
  <c r="I52"/>
  <c r="H52"/>
  <c r="Q45"/>
  <c r="P45"/>
  <c r="I45"/>
  <c r="H45"/>
  <c r="K566" l="1"/>
  <c r="L365"/>
  <c r="N773"/>
  <c r="M1226"/>
  <c r="N1224"/>
  <c r="L1224"/>
  <c r="M1223"/>
  <c r="L1226"/>
  <c r="M1256"/>
  <c r="L1317"/>
  <c r="L1368"/>
  <c r="M1424"/>
  <c r="O1490"/>
  <c r="O1487" s="1"/>
  <c r="O378" i="13"/>
  <c r="P224"/>
  <c r="T378"/>
  <c r="R378"/>
  <c r="S378"/>
  <c r="N1226" i="12"/>
  <c r="L12"/>
  <c r="L148"/>
  <c r="M146"/>
  <c r="L145"/>
  <c r="L185"/>
  <c r="M435"/>
  <c r="L521"/>
  <c r="L568"/>
  <c r="L776"/>
  <c r="M1228"/>
  <c r="N1228"/>
  <c r="L1228"/>
  <c r="M1270"/>
  <c r="N1270"/>
  <c r="L1270"/>
  <c r="M1319"/>
  <c r="N1319"/>
  <c r="L1319"/>
  <c r="L1333"/>
  <c r="M1368"/>
  <c r="M1315"/>
  <c r="M1312" s="1"/>
  <c r="M1473"/>
  <c r="M997"/>
  <c r="N1256"/>
  <c r="L1256"/>
  <c r="M1224"/>
  <c r="M1221" s="1"/>
  <c r="N1223"/>
  <c r="N1221" s="1"/>
  <c r="L1223"/>
  <c r="L1221" s="1"/>
  <c r="M1333"/>
  <c r="N1368"/>
  <c r="L1424"/>
  <c r="L1314"/>
  <c r="L1312" s="1"/>
  <c r="L1473"/>
  <c r="N146"/>
  <c r="N148"/>
  <c r="P378" i="13"/>
  <c r="O164"/>
  <c r="P164"/>
  <c r="Q108"/>
  <c r="O10"/>
  <c r="O46"/>
  <c r="P46"/>
  <c r="O108"/>
  <c r="P108"/>
  <c r="Q352"/>
  <c r="P352"/>
  <c r="Q46"/>
  <c r="Q164"/>
  <c r="M773" i="12"/>
  <c r="L773"/>
  <c r="J780"/>
  <c r="N143"/>
  <c r="M185"/>
  <c r="M1347"/>
  <c r="N1347"/>
  <c r="Q224" i="13"/>
  <c r="O352"/>
  <c r="P10"/>
  <c r="J15" i="12"/>
  <c r="J12"/>
  <c r="J248"/>
  <c r="J435"/>
  <c r="J432"/>
  <c r="J568"/>
  <c r="J565"/>
  <c r="J1224"/>
  <c r="J1315"/>
  <c r="M568"/>
  <c r="N566"/>
  <c r="L566"/>
  <c r="M565"/>
  <c r="M584"/>
  <c r="L619"/>
  <c r="L745"/>
  <c r="M780"/>
  <c r="K780"/>
  <c r="L780"/>
  <c r="K568"/>
  <c r="K565"/>
  <c r="H745"/>
  <c r="J778"/>
  <c r="J775"/>
  <c r="J1226"/>
  <c r="J1223"/>
  <c r="J1270"/>
  <c r="K1317"/>
  <c r="K1315"/>
  <c r="K1314"/>
  <c r="J1317"/>
  <c r="J1314"/>
  <c r="M145"/>
  <c r="L362"/>
  <c r="N435"/>
  <c r="M437"/>
  <c r="M472"/>
  <c r="N521"/>
  <c r="M570"/>
  <c r="N570"/>
  <c r="L570"/>
  <c r="N619"/>
  <c r="M566"/>
  <c r="M563" s="1"/>
  <c r="N565"/>
  <c r="N563" s="1"/>
  <c r="L565"/>
  <c r="L563" s="1"/>
  <c r="M745"/>
  <c r="J997"/>
  <c r="K1226"/>
  <c r="J1424"/>
  <c r="M521"/>
  <c r="L584"/>
  <c r="J619"/>
  <c r="M619"/>
  <c r="N745"/>
  <c r="K619"/>
  <c r="J87"/>
  <c r="K435"/>
  <c r="K432"/>
  <c r="J566"/>
  <c r="H584"/>
  <c r="K778"/>
  <c r="K776"/>
  <c r="K1256"/>
  <c r="J1319"/>
  <c r="J1333"/>
  <c r="J1347"/>
  <c r="J1368"/>
  <c r="K1424"/>
  <c r="K1473"/>
  <c r="L17"/>
  <c r="M15"/>
  <c r="L73"/>
  <c r="L13"/>
  <c r="L129"/>
  <c r="N433"/>
  <c r="L433"/>
  <c r="M432"/>
  <c r="M458"/>
  <c r="N458"/>
  <c r="L458"/>
  <c r="L435"/>
  <c r="M500"/>
  <c r="J1228"/>
  <c r="J1256"/>
  <c r="K1224"/>
  <c r="K1319"/>
  <c r="K1333"/>
  <c r="K1347"/>
  <c r="J1473"/>
  <c r="M73"/>
  <c r="M129"/>
  <c r="M12"/>
  <c r="M365"/>
  <c r="N437"/>
  <c r="K521"/>
  <c r="N500"/>
  <c r="L500"/>
  <c r="L472"/>
  <c r="N472"/>
  <c r="N432"/>
  <c r="M433"/>
  <c r="L437"/>
  <c r="L432"/>
  <c r="M402"/>
  <c r="L402"/>
  <c r="M362"/>
  <c r="M367"/>
  <c r="L367"/>
  <c r="L360"/>
  <c r="N248"/>
  <c r="L248"/>
  <c r="M248"/>
  <c r="L146"/>
  <c r="L143" s="1"/>
  <c r="N213"/>
  <c r="M213"/>
  <c r="L213"/>
  <c r="M148"/>
  <c r="M1492" s="1"/>
  <c r="N150"/>
  <c r="M150"/>
  <c r="L150"/>
  <c r="M13"/>
  <c r="M87"/>
  <c r="L87"/>
  <c r="L15"/>
  <c r="M17"/>
  <c r="K1368"/>
  <c r="J1221"/>
  <c r="K1270"/>
  <c r="K1223"/>
  <c r="K1221" s="1"/>
  <c r="K1228"/>
  <c r="K997"/>
  <c r="K775"/>
  <c r="K745"/>
  <c r="I745"/>
  <c r="J745"/>
  <c r="K563"/>
  <c r="J563"/>
  <c r="J146"/>
  <c r="J143" s="1"/>
  <c r="J363"/>
  <c r="J402"/>
  <c r="J433"/>
  <c r="J430" s="1"/>
  <c r="H500"/>
  <c r="I584"/>
  <c r="K584"/>
  <c r="J584"/>
  <c r="K430"/>
  <c r="J213"/>
  <c r="J367"/>
  <c r="J362"/>
  <c r="J1489" s="1"/>
  <c r="K458"/>
  <c r="K472"/>
  <c r="J500"/>
  <c r="J521"/>
  <c r="J570"/>
  <c r="K365"/>
  <c r="K363"/>
  <c r="K362"/>
  <c r="J458"/>
  <c r="J472"/>
  <c r="K500"/>
  <c r="I500"/>
  <c r="K570"/>
  <c r="N402"/>
  <c r="K437"/>
  <c r="J437"/>
  <c r="K402"/>
  <c r="K248"/>
  <c r="K143"/>
  <c r="K367"/>
  <c r="J185"/>
  <c r="J150"/>
  <c r="K213"/>
  <c r="K185"/>
  <c r="K150"/>
  <c r="J13"/>
  <c r="I129"/>
  <c r="K129"/>
  <c r="J129"/>
  <c r="K15"/>
  <c r="K13"/>
  <c r="K87"/>
  <c r="K12"/>
  <c r="J17"/>
  <c r="N129"/>
  <c r="H129"/>
  <c r="K17"/>
  <c r="J73"/>
  <c r="K73"/>
  <c r="N354" i="13"/>
  <c r="M354"/>
  <c r="M366"/>
  <c r="M362"/>
  <c r="N362"/>
  <c r="L170"/>
  <c r="M170"/>
  <c r="N170"/>
  <c r="K170"/>
  <c r="M166"/>
  <c r="N166"/>
  <c r="L1492" i="12" l="1"/>
  <c r="M10"/>
  <c r="J1312"/>
  <c r="L430"/>
  <c r="M360"/>
  <c r="K1312"/>
  <c r="M1489"/>
  <c r="M1490"/>
  <c r="M1487" s="1"/>
  <c r="L1490"/>
  <c r="L1489"/>
  <c r="N430"/>
  <c r="M143"/>
  <c r="M164" i="13"/>
  <c r="M352"/>
  <c r="N352"/>
  <c r="J773" i="12"/>
  <c r="L10"/>
  <c r="K773"/>
  <c r="K1490"/>
  <c r="K360"/>
  <c r="M430"/>
  <c r="K1489"/>
  <c r="J1490"/>
  <c r="J10"/>
  <c r="K10"/>
  <c r="J360"/>
  <c r="N164" i="13"/>
  <c r="L1487" i="12" l="1"/>
  <c r="M140" i="13"/>
  <c r="N140"/>
  <c r="L148"/>
  <c r="M148"/>
  <c r="N148"/>
  <c r="O148"/>
  <c r="O128" s="1"/>
  <c r="O426" s="1"/>
  <c r="P148"/>
  <c r="P128" s="1"/>
  <c r="P426" s="1"/>
  <c r="Q148"/>
  <c r="R148"/>
  <c r="R128" s="1"/>
  <c r="R426" s="1"/>
  <c r="S148"/>
  <c r="S128" s="1"/>
  <c r="T148"/>
  <c r="T128" s="1"/>
  <c r="K148"/>
  <c r="M130"/>
  <c r="N130"/>
  <c r="M136"/>
  <c r="N136"/>
  <c r="L216"/>
  <c r="M216"/>
  <c r="N216"/>
  <c r="K216"/>
  <c r="N120"/>
  <c r="S120"/>
  <c r="S108" s="1"/>
  <c r="T120"/>
  <c r="T108" s="1"/>
  <c r="M120"/>
  <c r="M110"/>
  <c r="N110"/>
  <c r="N154"/>
  <c r="N152" s="1"/>
  <c r="M154"/>
  <c r="M152" s="1"/>
  <c r="N76"/>
  <c r="M76"/>
  <c r="N66"/>
  <c r="M66"/>
  <c r="N58"/>
  <c r="M58"/>
  <c r="N48"/>
  <c r="M48"/>
  <c r="N408"/>
  <c r="M408"/>
  <c r="M380"/>
  <c r="N380"/>
  <c r="M386"/>
  <c r="N386"/>
  <c r="N392"/>
  <c r="M392"/>
  <c r="N32"/>
  <c r="M32"/>
  <c r="M28"/>
  <c r="N28"/>
  <c r="M12"/>
  <c r="N12"/>
  <c r="M288"/>
  <c r="N288"/>
  <c r="I1475" i="12"/>
  <c r="N1475"/>
  <c r="P1475"/>
  <c r="Q1475"/>
  <c r="I1476"/>
  <c r="N1476"/>
  <c r="P1476"/>
  <c r="Q1476"/>
  <c r="I1478"/>
  <c r="N1478"/>
  <c r="P1478"/>
  <c r="Q1478"/>
  <c r="H1475"/>
  <c r="H1476"/>
  <c r="H1478"/>
  <c r="N10" i="13" l="1"/>
  <c r="N108"/>
  <c r="Q1473" i="12"/>
  <c r="H1473"/>
  <c r="P1473"/>
  <c r="N1473"/>
  <c r="M128" i="13"/>
  <c r="N128"/>
  <c r="M10"/>
  <c r="M378"/>
  <c r="M108"/>
  <c r="M224"/>
  <c r="M46"/>
  <c r="N46"/>
  <c r="N224"/>
  <c r="N378"/>
  <c r="I1473" i="12"/>
  <c r="N426" i="13" l="1"/>
  <c r="M426"/>
  <c r="I1426" i="12"/>
  <c r="I1427"/>
  <c r="I1429"/>
  <c r="H1426"/>
  <c r="H1427"/>
  <c r="H1429"/>
  <c r="I1370"/>
  <c r="I1371"/>
  <c r="I1373"/>
  <c r="H1370"/>
  <c r="H1371"/>
  <c r="H1373"/>
  <c r="I1349"/>
  <c r="I1350"/>
  <c r="I1352"/>
  <c r="H1349"/>
  <c r="H1350"/>
  <c r="H1352"/>
  <c r="I1335"/>
  <c r="N1335"/>
  <c r="I1336"/>
  <c r="N1336"/>
  <c r="I1338"/>
  <c r="N1338"/>
  <c r="H1335"/>
  <c r="H1336"/>
  <c r="H1338"/>
  <c r="I1321"/>
  <c r="I1322"/>
  <c r="I1324"/>
  <c r="H1321"/>
  <c r="H1322"/>
  <c r="H1324"/>
  <c r="I1272"/>
  <c r="I1273"/>
  <c r="I1275"/>
  <c r="H1272"/>
  <c r="H1273"/>
  <c r="H1275"/>
  <c r="I1258"/>
  <c r="I1259"/>
  <c r="I1261"/>
  <c r="H1258"/>
  <c r="H1259"/>
  <c r="H1261"/>
  <c r="I1230"/>
  <c r="I1231"/>
  <c r="I1233"/>
  <c r="H1230"/>
  <c r="H1231"/>
  <c r="H1233"/>
  <c r="I999"/>
  <c r="I1000"/>
  <c r="I1002"/>
  <c r="H999"/>
  <c r="H1000"/>
  <c r="H1002"/>
  <c r="I782"/>
  <c r="I775" s="1"/>
  <c r="P775"/>
  <c r="Q775"/>
  <c r="I783"/>
  <c r="I776" s="1"/>
  <c r="P776"/>
  <c r="I785"/>
  <c r="H782"/>
  <c r="H783"/>
  <c r="H785"/>
  <c r="I621"/>
  <c r="I622"/>
  <c r="I624"/>
  <c r="H621"/>
  <c r="H622"/>
  <c r="H624"/>
  <c r="H1226" l="1"/>
  <c r="H1223"/>
  <c r="N1317"/>
  <c r="N1315"/>
  <c r="N1314"/>
  <c r="I1224"/>
  <c r="I1226"/>
  <c r="I1221" s="1"/>
  <c r="I1223"/>
  <c r="H1315"/>
  <c r="H1424"/>
  <c r="Q776"/>
  <c r="Q778"/>
  <c r="H776"/>
  <c r="H1317"/>
  <c r="H1314"/>
  <c r="I1317"/>
  <c r="I1315"/>
  <c r="I1314"/>
  <c r="H1224"/>
  <c r="H1368"/>
  <c r="I1424"/>
  <c r="H1270"/>
  <c r="H1319"/>
  <c r="H1347"/>
  <c r="H1333"/>
  <c r="I1368"/>
  <c r="P778"/>
  <c r="I778"/>
  <c r="I773" s="1"/>
  <c r="I1319"/>
  <c r="I1333"/>
  <c r="I1347"/>
  <c r="N1333"/>
  <c r="H1256"/>
  <c r="I1270"/>
  <c r="H1228"/>
  <c r="H997"/>
  <c r="I1228"/>
  <c r="I1256"/>
  <c r="H780"/>
  <c r="I997"/>
  <c r="H775"/>
  <c r="H778"/>
  <c r="H619"/>
  <c r="I780"/>
  <c r="I619"/>
  <c r="I572"/>
  <c r="I573"/>
  <c r="I575"/>
  <c r="H572"/>
  <c r="H573"/>
  <c r="H575"/>
  <c r="J519"/>
  <c r="K519"/>
  <c r="I523"/>
  <c r="I524"/>
  <c r="I526"/>
  <c r="I519" s="1"/>
  <c r="I514" s="1"/>
  <c r="P519"/>
  <c r="P514" s="1"/>
  <c r="Q519"/>
  <c r="Q514" s="1"/>
  <c r="H523"/>
  <c r="H524"/>
  <c r="H526"/>
  <c r="H519" s="1"/>
  <c r="H514" s="1"/>
  <c r="I528"/>
  <c r="P528"/>
  <c r="Q528"/>
  <c r="H528"/>
  <c r="I549"/>
  <c r="N549"/>
  <c r="P549"/>
  <c r="Q549"/>
  <c r="H549"/>
  <c r="I439"/>
  <c r="P439"/>
  <c r="Q439"/>
  <c r="I440"/>
  <c r="P440"/>
  <c r="Q440"/>
  <c r="I442"/>
  <c r="P442"/>
  <c r="Q442"/>
  <c r="H439"/>
  <c r="H440"/>
  <c r="H442"/>
  <c r="Q773" l="1"/>
  <c r="I1312"/>
  <c r="P773"/>
  <c r="H1312"/>
  <c r="N1312"/>
  <c r="J514"/>
  <c r="J1492"/>
  <c r="J1487" s="1"/>
  <c r="K514"/>
  <c r="K1492"/>
  <c r="K1487" s="1"/>
  <c r="H566"/>
  <c r="H568"/>
  <c r="H565"/>
  <c r="I568"/>
  <c r="I566"/>
  <c r="I565"/>
  <c r="H1221"/>
  <c r="H773"/>
  <c r="I570"/>
  <c r="H570"/>
  <c r="H521"/>
  <c r="I521"/>
  <c r="P437"/>
  <c r="I437"/>
  <c r="Q437"/>
  <c r="H437"/>
  <c r="I474"/>
  <c r="I475"/>
  <c r="I477"/>
  <c r="H474"/>
  <c r="H475"/>
  <c r="H477"/>
  <c r="I493"/>
  <c r="P493"/>
  <c r="Q493"/>
  <c r="H493"/>
  <c r="I486"/>
  <c r="N486"/>
  <c r="P486"/>
  <c r="Q486"/>
  <c r="H486"/>
  <c r="I479"/>
  <c r="Q479"/>
  <c r="H479"/>
  <c r="I460"/>
  <c r="I432" s="1"/>
  <c r="P460"/>
  <c r="P432" s="1"/>
  <c r="Q460"/>
  <c r="Q432" s="1"/>
  <c r="I461"/>
  <c r="P461"/>
  <c r="P433" s="1"/>
  <c r="Q461"/>
  <c r="Q433" s="1"/>
  <c r="Q1490" s="1"/>
  <c r="I463"/>
  <c r="I435" s="1"/>
  <c r="P463"/>
  <c r="P435" s="1"/>
  <c r="P1492" s="1"/>
  <c r="Q463"/>
  <c r="Q435" s="1"/>
  <c r="Q1492" s="1"/>
  <c r="H460"/>
  <c r="H461"/>
  <c r="H463"/>
  <c r="I465"/>
  <c r="N465"/>
  <c r="P465"/>
  <c r="Q465"/>
  <c r="H465"/>
  <c r="I451"/>
  <c r="P451"/>
  <c r="Q451"/>
  <c r="H451"/>
  <c r="I444"/>
  <c r="P444"/>
  <c r="Q444"/>
  <c r="H444"/>
  <c r="H404"/>
  <c r="I404"/>
  <c r="H405"/>
  <c r="I405"/>
  <c r="H407"/>
  <c r="I407"/>
  <c r="I423"/>
  <c r="H423"/>
  <c r="I369"/>
  <c r="N369"/>
  <c r="N362" s="1"/>
  <c r="I370"/>
  <c r="N370"/>
  <c r="N363" s="1"/>
  <c r="I372"/>
  <c r="N372"/>
  <c r="N365" s="1"/>
  <c r="N360" s="1"/>
  <c r="H369"/>
  <c r="H370"/>
  <c r="H372"/>
  <c r="I395"/>
  <c r="N395"/>
  <c r="P395"/>
  <c r="Q395"/>
  <c r="H395"/>
  <c r="I388"/>
  <c r="N388"/>
  <c r="P388"/>
  <c r="Q388"/>
  <c r="H388"/>
  <c r="I381"/>
  <c r="N381"/>
  <c r="P381"/>
  <c r="Q381"/>
  <c r="H381"/>
  <c r="I374"/>
  <c r="P374"/>
  <c r="Q374"/>
  <c r="H374"/>
  <c r="I250"/>
  <c r="I251"/>
  <c r="I253"/>
  <c r="H250"/>
  <c r="H251"/>
  <c r="H253"/>
  <c r="I346"/>
  <c r="P346"/>
  <c r="Q346"/>
  <c r="H346"/>
  <c r="I339"/>
  <c r="P339"/>
  <c r="Q339"/>
  <c r="H339"/>
  <c r="I332"/>
  <c r="P332"/>
  <c r="Q332"/>
  <c r="H332"/>
  <c r="I311"/>
  <c r="P311"/>
  <c r="Q311"/>
  <c r="H311"/>
  <c r="I304"/>
  <c r="P304"/>
  <c r="Q304"/>
  <c r="H304"/>
  <c r="H297"/>
  <c r="I297"/>
  <c r="P297"/>
  <c r="Q297"/>
  <c r="I290"/>
  <c r="Q290"/>
  <c r="H290"/>
  <c r="I283"/>
  <c r="P283"/>
  <c r="Q283"/>
  <c r="H283"/>
  <c r="I276"/>
  <c r="P276"/>
  <c r="Q276"/>
  <c r="H276"/>
  <c r="I269"/>
  <c r="Q269"/>
  <c r="H269"/>
  <c r="I215"/>
  <c r="I216"/>
  <c r="I218"/>
  <c r="H215"/>
  <c r="H216"/>
  <c r="H218"/>
  <c r="I227"/>
  <c r="H227"/>
  <c r="I220"/>
  <c r="P220"/>
  <c r="Q220"/>
  <c r="H220"/>
  <c r="H190"/>
  <c r="H185" s="1"/>
  <c r="I190"/>
  <c r="I185" s="1"/>
  <c r="I192"/>
  <c r="P192"/>
  <c r="Q192"/>
  <c r="H192"/>
  <c r="I152"/>
  <c r="I153"/>
  <c r="I155"/>
  <c r="H152"/>
  <c r="H153"/>
  <c r="H155"/>
  <c r="I164"/>
  <c r="P164"/>
  <c r="Q164"/>
  <c r="H164"/>
  <c r="I157"/>
  <c r="P157"/>
  <c r="Q157"/>
  <c r="H157"/>
  <c r="I89"/>
  <c r="I90"/>
  <c r="I92"/>
  <c r="H89"/>
  <c r="H90"/>
  <c r="H92"/>
  <c r="I115"/>
  <c r="P115"/>
  <c r="H115"/>
  <c r="I108"/>
  <c r="H108"/>
  <c r="I101"/>
  <c r="H101"/>
  <c r="I94"/>
  <c r="N94"/>
  <c r="P94"/>
  <c r="Q94"/>
  <c r="H94"/>
  <c r="H75"/>
  <c r="I75"/>
  <c r="N75"/>
  <c r="N12" s="1"/>
  <c r="P75"/>
  <c r="P12" s="1"/>
  <c r="Q75"/>
  <c r="Q12" s="1"/>
  <c r="H76"/>
  <c r="I76"/>
  <c r="N76"/>
  <c r="N13" s="1"/>
  <c r="P76"/>
  <c r="P13" s="1"/>
  <c r="Q76"/>
  <c r="Q13" s="1"/>
  <c r="H78"/>
  <c r="I78"/>
  <c r="N78"/>
  <c r="N15" s="1"/>
  <c r="P78"/>
  <c r="P15" s="1"/>
  <c r="Q78"/>
  <c r="Q15" s="1"/>
  <c r="I80"/>
  <c r="H80"/>
  <c r="I19"/>
  <c r="I20"/>
  <c r="I22"/>
  <c r="H19"/>
  <c r="H20"/>
  <c r="H22"/>
  <c r="I38"/>
  <c r="H38"/>
  <c r="I31"/>
  <c r="N31"/>
  <c r="P31"/>
  <c r="Q31"/>
  <c r="H31"/>
  <c r="N24"/>
  <c r="I24"/>
  <c r="H24"/>
  <c r="P430" l="1"/>
  <c r="P1490"/>
  <c r="Q1489"/>
  <c r="Q1487" s="1"/>
  <c r="P1489"/>
  <c r="P1487" s="1"/>
  <c r="Q430"/>
  <c r="P10"/>
  <c r="Q10"/>
  <c r="N10"/>
  <c r="H435"/>
  <c r="H432"/>
  <c r="I433"/>
  <c r="I430" s="1"/>
  <c r="H563"/>
  <c r="I563"/>
  <c r="I365"/>
  <c r="I362"/>
  <c r="H458"/>
  <c r="H148"/>
  <c r="H145"/>
  <c r="I148"/>
  <c r="I146"/>
  <c r="I145"/>
  <c r="H367"/>
  <c r="H472"/>
  <c r="H363"/>
  <c r="I367"/>
  <c r="H365"/>
  <c r="I363"/>
  <c r="I472"/>
  <c r="H433"/>
  <c r="N367"/>
  <c r="H402"/>
  <c r="P458"/>
  <c r="I458"/>
  <c r="I402"/>
  <c r="H362"/>
  <c r="H360" s="1"/>
  <c r="Q458"/>
  <c r="H146"/>
  <c r="H143" s="1"/>
  <c r="N1490"/>
  <c r="N1489"/>
  <c r="H248"/>
  <c r="I143"/>
  <c r="N1492"/>
  <c r="I248"/>
  <c r="H213"/>
  <c r="H150"/>
  <c r="I213"/>
  <c r="I150"/>
  <c r="H15"/>
  <c r="H12"/>
  <c r="I15"/>
  <c r="I13"/>
  <c r="I12"/>
  <c r="H13"/>
  <c r="H17"/>
  <c r="H87"/>
  <c r="I17"/>
  <c r="I87"/>
  <c r="P73"/>
  <c r="Q73"/>
  <c r="N73"/>
  <c r="H73"/>
  <c r="I73"/>
  <c r="L354" i="13"/>
  <c r="K354"/>
  <c r="L362"/>
  <c r="K362"/>
  <c r="L366"/>
  <c r="K366"/>
  <c r="L422"/>
  <c r="Q422"/>
  <c r="K422"/>
  <c r="L166"/>
  <c r="S166"/>
  <c r="S164" s="1"/>
  <c r="S426" s="1"/>
  <c r="T166"/>
  <c r="T164" s="1"/>
  <c r="T426" s="1"/>
  <c r="K166"/>
  <c r="L136"/>
  <c r="K136"/>
  <c r="L140"/>
  <c r="K140"/>
  <c r="L130"/>
  <c r="Q130"/>
  <c r="Q128" s="1"/>
  <c r="K130"/>
  <c r="N1487" i="12" l="1"/>
  <c r="I360"/>
  <c r="H1492"/>
  <c r="I1489"/>
  <c r="I1492"/>
  <c r="H430"/>
  <c r="H1490"/>
  <c r="H1489"/>
  <c r="I1490"/>
  <c r="L352" i="13"/>
  <c r="K164"/>
  <c r="K352"/>
  <c r="I10" i="12"/>
  <c r="H10"/>
  <c r="L164" i="13"/>
  <c r="L128"/>
  <c r="K128"/>
  <c r="L120"/>
  <c r="K120"/>
  <c r="L110"/>
  <c r="K110"/>
  <c r="L154"/>
  <c r="L152" s="1"/>
  <c r="K154"/>
  <c r="K152" s="1"/>
  <c r="L76"/>
  <c r="K76"/>
  <c r="L66"/>
  <c r="K66"/>
  <c r="L58"/>
  <c r="K58"/>
  <c r="L48"/>
  <c r="K48"/>
  <c r="L408"/>
  <c r="K408"/>
  <c r="L380"/>
  <c r="Q380"/>
  <c r="Q378" s="1"/>
  <c r="K380"/>
  <c r="L386"/>
  <c r="K386"/>
  <c r="L392"/>
  <c r="K392"/>
  <c r="L32"/>
  <c r="K32"/>
  <c r="L28"/>
  <c r="Q28"/>
  <c r="Q10" s="1"/>
  <c r="K28"/>
  <c r="L12"/>
  <c r="K12"/>
  <c r="L226"/>
  <c r="K226"/>
  <c r="Q426" l="1"/>
  <c r="H1487" i="12"/>
  <c r="I1487"/>
  <c r="K108" i="13"/>
  <c r="L108"/>
  <c r="K46"/>
  <c r="L46"/>
  <c r="K378"/>
  <c r="L378"/>
  <c r="K10"/>
  <c r="L10"/>
  <c r="L288"/>
  <c r="L224" s="1"/>
  <c r="K288"/>
  <c r="K224" s="1"/>
  <c r="K426" l="1"/>
  <c r="L426"/>
  <c r="G1478" i="12"/>
  <c r="F1478"/>
  <c r="G1473"/>
  <c r="F1473"/>
  <c r="F1317"/>
  <c r="G1427"/>
  <c r="G1315" s="1"/>
  <c r="F1427"/>
  <c r="F1315" s="1"/>
  <c r="G1426"/>
  <c r="G1314" s="1"/>
  <c r="F1426"/>
  <c r="F1314" s="1"/>
  <c r="G1424"/>
  <c r="F1424"/>
  <c r="G1347"/>
  <c r="G1317"/>
  <c r="G1226"/>
  <c r="F1226"/>
  <c r="G1224"/>
  <c r="F1224"/>
  <c r="G1223"/>
  <c r="F1223"/>
  <c r="G1221"/>
  <c r="G778"/>
  <c r="F778"/>
  <c r="G776"/>
  <c r="F776"/>
  <c r="G775"/>
  <c r="G773" s="1"/>
  <c r="F775"/>
  <c r="G568"/>
  <c r="F568"/>
  <c r="G566"/>
  <c r="F566"/>
  <c r="G565"/>
  <c r="F565"/>
  <c r="G563"/>
  <c r="G519"/>
  <c r="F519"/>
  <c r="F514" s="1"/>
  <c r="G514"/>
  <c r="G463"/>
  <c r="G458" s="1"/>
  <c r="F463"/>
  <c r="F460"/>
  <c r="G442"/>
  <c r="F442"/>
  <c r="G365"/>
  <c r="F365"/>
  <c r="G363"/>
  <c r="F363"/>
  <c r="G362"/>
  <c r="F362"/>
  <c r="G402"/>
  <c r="F402"/>
  <c r="F146"/>
  <c r="G148"/>
  <c r="G146"/>
  <c r="G145"/>
  <c r="F13"/>
  <c r="G92"/>
  <c r="F92"/>
  <c r="G89"/>
  <c r="F89"/>
  <c r="G78"/>
  <c r="F78"/>
  <c r="G75"/>
  <c r="F75"/>
  <c r="G13"/>
  <c r="J422" i="13"/>
  <c r="I422"/>
  <c r="I378"/>
  <c r="J378"/>
  <c r="I352"/>
  <c r="J352"/>
  <c r="J224"/>
  <c r="I224"/>
  <c r="J152"/>
  <c r="I152"/>
  <c r="J136"/>
  <c r="I10"/>
  <c r="G360" i="12" l="1"/>
  <c r="G433"/>
  <c r="G1490" s="1"/>
  <c r="G1312"/>
  <c r="F1312"/>
  <c r="F1221"/>
  <c r="G435"/>
  <c r="F432"/>
  <c r="F435"/>
  <c r="F433"/>
  <c r="F1490" s="1"/>
  <c r="F773"/>
  <c r="G432"/>
  <c r="F563"/>
  <c r="F360"/>
  <c r="G12"/>
  <c r="F145"/>
  <c r="G185"/>
  <c r="G143"/>
  <c r="F148"/>
  <c r="F12"/>
  <c r="F15"/>
  <c r="G15"/>
  <c r="J164" i="13"/>
  <c r="J108"/>
  <c r="I108"/>
  <c r="J46"/>
  <c r="J10"/>
  <c r="I46"/>
  <c r="J128"/>
  <c r="I164"/>
  <c r="I128"/>
  <c r="G1489" i="12" l="1"/>
  <c r="F1489"/>
  <c r="G430"/>
  <c r="F430"/>
  <c r="G10"/>
  <c r="F143"/>
  <c r="F10"/>
  <c r="F1492"/>
  <c r="G1492"/>
  <c r="G1487" s="1"/>
  <c r="J426" i="13"/>
  <c r="I426"/>
  <c r="F1487" i="12" l="1"/>
</calcChain>
</file>

<file path=xl/sharedStrings.xml><?xml version="1.0" encoding="utf-8"?>
<sst xmlns="http://schemas.openxmlformats.org/spreadsheetml/2006/main" count="4751" uniqueCount="956">
  <si>
    <t>№ п/п</t>
  </si>
  <si>
    <t>Цель, задачи, показатели результативности</t>
  </si>
  <si>
    <t>Текущий год</t>
  </si>
  <si>
    <t>Плановый период</t>
  </si>
  <si>
    <t>план</t>
  </si>
  <si>
    <t>факт</t>
  </si>
  <si>
    <t>январь - март</t>
  </si>
  <si>
    <t>Задача 1</t>
  </si>
  <si>
    <t>Задача 2</t>
  </si>
  <si>
    <t>тыс. рублей</t>
  </si>
  <si>
    <t>Руководитель</t>
  </si>
  <si>
    <t>Ед. измере-ния</t>
  </si>
  <si>
    <t>январь - июнь</t>
  </si>
  <si>
    <t>январь-сентябрь</t>
  </si>
  <si>
    <t>Весовой критерий</t>
  </si>
  <si>
    <t>Отчетный период (два предшествующих года)</t>
  </si>
  <si>
    <t>значение на конец года</t>
  </si>
  <si>
    <t xml:space="preserve">Итого </t>
  </si>
  <si>
    <t>Статус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</si>
  <si>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</si>
  <si>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</si>
  <si>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</si>
  <si>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</si>
  <si>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</si>
  <si>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</si>
  <si>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</si>
  <si>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</si>
  <si>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 xml:space="preserve">всего расходные обязательства </t>
  </si>
  <si>
    <t>Расходы по годам</t>
  </si>
  <si>
    <t>Рз Пр</t>
  </si>
  <si>
    <t xml:space="preserve">федеральный бюджет </t>
  </si>
  <si>
    <t>Приложение № 10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</si>
  <si>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</si>
  <si>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</si>
  <si>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</si>
  <si>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Приложение № 11</t>
  </si>
  <si>
    <t>№  п/п</t>
  </si>
  <si>
    <t>Наименование объекта</t>
  </si>
  <si>
    <t>Ед.
измерения</t>
  </si>
  <si>
    <t>План на  201___год</t>
  </si>
  <si>
    <t>по ПСД (в ценах        ___г.)</t>
  </si>
  <si>
    <t>в ценах контракта</t>
  </si>
  <si>
    <t xml:space="preserve">по ПСД (в ценах__г.) </t>
  </si>
  <si>
    <t>аванс</t>
  </si>
  <si>
    <t>ввод в действие (квартал)</t>
  </si>
  <si>
    <t>всего, в том числе</t>
  </si>
  <si>
    <t>Наименовние ГРБС</t>
  </si>
  <si>
    <t>в том числе по ГРБС:</t>
  </si>
  <si>
    <t>1-й год</t>
  </si>
  <si>
    <t>2-й год</t>
  </si>
  <si>
    <t>(подпись)</t>
  </si>
  <si>
    <t>(ФИО)</t>
  </si>
  <si>
    <t>__________________</t>
  </si>
  <si>
    <t>январь - сентябрь</t>
  </si>
  <si>
    <t xml:space="preserve">за январь   -  ________  20___ г. (нарастающим итогом)                                                                                                                                                                                                            </t>
  </si>
  <si>
    <t>Сметная стоимость  по утвержден-ной ПСД  ( в ценах        ___г.)</t>
  </si>
  <si>
    <t>Остаток сметной стоимости на 01.01 текущего года</t>
  </si>
  <si>
    <t>в ценах контрак-та, всего, в том числе</t>
  </si>
  <si>
    <t>_______________</t>
  </si>
  <si>
    <t>Примечание (оценка рисков невыполнения показателей по программе, причины                       невыполнения, выбор действий по преодолению)</t>
  </si>
  <si>
    <t>плановый период</t>
  </si>
  <si>
    <t>(месяц)</t>
  </si>
  <si>
    <t xml:space="preserve">Финансирование за январь -           _______   201__г. </t>
  </si>
  <si>
    <t xml:space="preserve">   (месяц)</t>
  </si>
  <si>
    <t>Мощность</t>
  </si>
  <si>
    <t>Информация о целевых показателях и показателях результативности муниципальной программы Березовского района  Красноярского края</t>
  </si>
  <si>
    <t>к Порядку принятия решений о разработке муниципальных программ Березовского района Красноярского края, их формировании и реализации</t>
  </si>
  <si>
    <t xml:space="preserve">Информация об использовании бюджетных ассигнований районного бюджета и иных средств на реализацию программы с указанием плановых и фактических значений </t>
  </si>
  <si>
    <t>Наименование муниципальной программы, подпрограммы муниципальной программы</t>
  </si>
  <si>
    <t>местный бюджет</t>
  </si>
  <si>
    <r>
      <t>Информация об использовании бюджетных ассигнований районного бюджета и иных средств на реализацию отдельных мероприятий программы и подпрограмм с указанием плановых и фактических значений</t>
    </r>
    <r>
      <rPr>
        <b/>
        <sz val="12"/>
        <color indexed="8"/>
        <rFont val="Times New Roman"/>
        <family val="1"/>
        <charset val="204"/>
      </rPr>
      <t xml:space="preserve"> (с расшифровкой по главным распорядителям средств районного бюджета, подпрограммам, отдельным мероприятиям программы, а также по годам реализации программы)</t>
    </r>
  </si>
  <si>
    <t>Статус (муниципальная программа, подпрограмма)</t>
  </si>
  <si>
    <t>муниципальная программа</t>
  </si>
  <si>
    <t>к Порядку принятия решений о разработке муниципальных программ Красноярского края, их формировании и реализации</t>
  </si>
  <si>
    <t>Расшифровка финансирования по объектам капитального строительства,муниципальной собственности Березовского района Красноярского края</t>
  </si>
  <si>
    <t>краевой  бюджет</t>
  </si>
  <si>
    <t>краевой бюджет</t>
  </si>
  <si>
    <t>х</t>
  </si>
  <si>
    <t>%</t>
  </si>
  <si>
    <t>Задача 3</t>
  </si>
  <si>
    <t>Задача 4</t>
  </si>
  <si>
    <t>основное мероприятие 2</t>
  </si>
  <si>
    <t>основное мероприятие 3</t>
  </si>
  <si>
    <t>основное мероприятие 4</t>
  </si>
  <si>
    <t>основное мероприятие 5</t>
  </si>
  <si>
    <t>основное мероприятие 6</t>
  </si>
  <si>
    <t>основное мероприятие 7</t>
  </si>
  <si>
    <t>0501</t>
  </si>
  <si>
    <t>основное мероприятие 9</t>
  </si>
  <si>
    <t>Цель</t>
  </si>
  <si>
    <t>чел</t>
  </si>
  <si>
    <t>чел.</t>
  </si>
  <si>
    <t>Сохранение культурного наследия</t>
  </si>
  <si>
    <t>0801</t>
  </si>
  <si>
    <t>0804</t>
  </si>
  <si>
    <t>мероприятие 1</t>
  </si>
  <si>
    <t>мероприятие 2</t>
  </si>
  <si>
    <t>подпрограмма 2</t>
  </si>
  <si>
    <t>цель</t>
  </si>
  <si>
    <t>задача 2</t>
  </si>
  <si>
    <t>задача 1</t>
  </si>
  <si>
    <t>основное мероприятие 1</t>
  </si>
  <si>
    <t>1006</t>
  </si>
  <si>
    <t>1102</t>
  </si>
  <si>
    <t xml:space="preserve">муниципальная программа </t>
  </si>
  <si>
    <t>подпрограмма 1</t>
  </si>
  <si>
    <t>показатель - уровень износа коммунальной инфраструктуры</t>
  </si>
  <si>
    <t>ед</t>
  </si>
  <si>
    <t>Поддержка искусства и народного творчества</t>
  </si>
  <si>
    <t>шт</t>
  </si>
  <si>
    <t>мероприятие программы 2</t>
  </si>
  <si>
    <t xml:space="preserve">Задача 1 </t>
  </si>
  <si>
    <t>0104</t>
  </si>
  <si>
    <t>611</t>
  </si>
  <si>
    <t>612</t>
  </si>
  <si>
    <t>1.1.</t>
  </si>
  <si>
    <t>1.2.</t>
  </si>
  <si>
    <t>1.3.</t>
  </si>
  <si>
    <t>1.4.</t>
  </si>
  <si>
    <t>1.5.</t>
  </si>
  <si>
    <t>2.1.</t>
  </si>
  <si>
    <t>2.2.</t>
  </si>
  <si>
    <t>2.3.</t>
  </si>
  <si>
    <t>2.4.</t>
  </si>
  <si>
    <t>3.1.</t>
  </si>
  <si>
    <t>3.2.</t>
  </si>
  <si>
    <t>подпрограмма 3</t>
  </si>
  <si>
    <t>Обеспечение социальной поддержки граждан на оплату жилого помещения и коммунальных услуг</t>
  </si>
  <si>
    <t>подпрограмма 6</t>
  </si>
  <si>
    <t>Доступная среда</t>
  </si>
  <si>
    <t>показатель - доля достапных для инвалидов и других МГН приоритетных объектов социальной и инженерной инфраструктуры в общем количестве приоритетных объектов в Березовском районе</t>
  </si>
  <si>
    <t>Социальная поддержка семей, имеющих детей</t>
  </si>
  <si>
    <t>руб</t>
  </si>
  <si>
    <t>подпрограмма 4</t>
  </si>
  <si>
    <t>Повышение качества и доступности социальных услуг населению</t>
  </si>
  <si>
    <t>обеспечение потребностей граждан пожилого возраста, инвалидов, включая детей-инвалидов, семей и детей в социальном обслуживании</t>
  </si>
  <si>
    <t>показатель - удельный вес детей-инвалидов проживающих в семьях, получивших реабилитационные услуги в муниц.учреждениях соц.обслуживания населения, к общему числу детей-инвалидов, проживающих на территории района</t>
  </si>
  <si>
    <t>показатель - охват граждан пожилого возвраста и инвалидов всеми видами соц.обслуживания на дому (на 1000 пенсионеров)</t>
  </si>
  <si>
    <t>показатель - удельный вес обосновательнных жалоб на качествопредоставления услуг муниц.учреждениями</t>
  </si>
  <si>
    <t>показатель - уровень удовлетворенности граждан качеством предоставления услуг</t>
  </si>
  <si>
    <t>подпрограмма 5</t>
  </si>
  <si>
    <t>Обеспечение реализации муниципальной программы и прочие мероприятия</t>
  </si>
  <si>
    <t>задача</t>
  </si>
  <si>
    <t>создание условий эффективного развития сферы социальной поддержки и социального обслуживания населения Березовского района</t>
  </si>
  <si>
    <t>показатель - уровень исполнения субвенций на реализацию переданных полномочий края</t>
  </si>
  <si>
    <t>показатель - уровень удовлетворенности жителей района качестов предоставления гос. и мун. услуг</t>
  </si>
  <si>
    <t>показатель - удельный вес обоснованных жалоб к числу граждан, которым предоставлены муниц.услуги</t>
  </si>
  <si>
    <t>не более 0,1</t>
  </si>
  <si>
    <t>Повышение качества жизни отдельных категорий гражждан, в т.ч. инвалидов, степени их социальной защищенности</t>
  </si>
  <si>
    <t>147</t>
  </si>
  <si>
    <t>1003</t>
  </si>
  <si>
    <t>321</t>
  </si>
  <si>
    <t>244</t>
  </si>
  <si>
    <t>проезд к месту оздоровительных лагерей</t>
  </si>
  <si>
    <t>831</t>
  </si>
  <si>
    <t>Повышение качества доступности социальных услуг</t>
  </si>
  <si>
    <t>Обеспечение раелизации муниципальной программы и прочие мероприятия</t>
  </si>
  <si>
    <t>оплата труда работникам</t>
  </si>
  <si>
    <t>121</t>
  </si>
  <si>
    <t>122</t>
  </si>
  <si>
    <t>852</t>
  </si>
  <si>
    <t>установка пандусов</t>
  </si>
  <si>
    <t>Повышение качества жизни отдельных категорий граждан, в т.ч. инвалидов, степени их социальной защищенности</t>
  </si>
  <si>
    <t>показатель - количество созданых рабочих мест для несовершенолетних граждан</t>
  </si>
  <si>
    <t>показатель - количество несовершенолетних граждан, проживающих в Березовском районе, принявших участие в профильных палаточных лагерях</t>
  </si>
  <si>
    <t>показатель - количество молодых граждан, проживающих в Березовском райне, вовлеченных в добровольческую деятельность</t>
  </si>
  <si>
    <t>показатель - количество молодых граждан, вовлеченых в изучение истории Отечества</t>
  </si>
  <si>
    <t>Обеспечение деятельности (оказание услуг подведомственных учреждений)</t>
  </si>
  <si>
    <t>Почетный гражданин Березовского района</t>
  </si>
  <si>
    <t>062</t>
  </si>
  <si>
    <t>Решение жилищной проблемы молодых семей, признанных в установленном порядке, нуждающимися в улучшении  жилищных условий</t>
  </si>
  <si>
    <t xml:space="preserve">показатель - доля  молодых семей, улучшивших жилищные  условия за счет полученных социальных выплат, к общему количеству молодых семей, состоящих на учете  нуждающихся в улучшении жилищных условий  </t>
  </si>
  <si>
    <t xml:space="preserve">показатель - доля молодых семей, получивших свидетельства о выделении социальных выплат на приобретение или строительство жилья и реализовавших свое право  на улучшение жилищных условий за счет средств   социальной выплаты, в общем количестве молодых  семей, получивших свидетельства о выделении социальной выплаты на приобретение или строительство жилья, - претендентов на получение социальной выплаты в текущем году на конец планируемого года </t>
  </si>
  <si>
    <t>Задача</t>
  </si>
  <si>
    <t>Предоставление молодым семьям - участникам подпрограммы социальных выплат на приобретение жилья или строительство индивидуального жилого дома</t>
  </si>
  <si>
    <t>Обеспечение условий реализации муниципальной программы</t>
  </si>
  <si>
    <t>0702</t>
  </si>
  <si>
    <t>комплектование книжных фондов</t>
  </si>
  <si>
    <t>субсидия бюджетным учреждениям на комплектование книжных фондов</t>
  </si>
  <si>
    <t>руководство и управление в сфере установленных функциональных органов</t>
  </si>
  <si>
    <t>Патриотическое воспитание и вовлечение молодежи Березовского района</t>
  </si>
  <si>
    <t>обеспечение деятельности МБУ МЦ Созвездие</t>
  </si>
  <si>
    <t>0707</t>
  </si>
  <si>
    <t>основное мероприятие 8</t>
  </si>
  <si>
    <t>обеспечение деятельности (оказание услуг) подведеомственных учреждений</t>
  </si>
  <si>
    <t>мероприятие подпрограммы 2</t>
  </si>
  <si>
    <t>мероприятие подпрограммы 3</t>
  </si>
  <si>
    <t>проведение мероприятий в области культуры</t>
  </si>
  <si>
    <t>Обеспечение условий реализации муниципальной программы и прочие мероприятия</t>
  </si>
  <si>
    <t>мероприятие подпрограммы 1</t>
  </si>
  <si>
    <t>комплектование книжных фондов библиотек</t>
  </si>
  <si>
    <t>мероприятие подпрограммы 4</t>
  </si>
  <si>
    <t>субсидии бюджетным учреждениям на комплектование книжных фондов библиотек муниципальных образований</t>
  </si>
  <si>
    <t>мероприятие подпрограммы 5</t>
  </si>
  <si>
    <t>мероприятие подпрограммы 6</t>
  </si>
  <si>
    <t>руководство и управление в сфере установленных функций органов местного самоуправление</t>
  </si>
  <si>
    <t>мероприятие подпрограммы 7</t>
  </si>
  <si>
    <t>обеспечение деятельности МБУ МЦ "Созвездие"</t>
  </si>
  <si>
    <t>мероприятие по патриотическому воспитанию</t>
  </si>
  <si>
    <t>мероприятие подпрограммы 8</t>
  </si>
  <si>
    <t>предоставление социальных выплат молодым семьям на приобретение (строительсов) жилья</t>
  </si>
  <si>
    <t>№</t>
  </si>
  <si>
    <t>Поддержка малых форм хозяйствования</t>
  </si>
  <si>
    <t>поддержка и дальнейшее развитие малых форм хозяйствования на селе и повышение уровня доходов сельского населения</t>
  </si>
  <si>
    <t>обеспечение доступности коммерческих кредитов малым формам хозяйствования на селе</t>
  </si>
  <si>
    <t>показатель - количество граждан, ведущих личное подсобное хозяйство, осуществляющих привлечение кредитных ресуров</t>
  </si>
  <si>
    <t>Создание благоприятных условий в сельских территориях</t>
  </si>
  <si>
    <t>создание комфортных условий жизнедеятельности в сельской местности</t>
  </si>
  <si>
    <t>предупреждение возникновения и распростронения заболеваний, опасных для человека и животных</t>
  </si>
  <si>
    <t>показатель - площадь обработки гербицидами очагов дикорастущей конопли</t>
  </si>
  <si>
    <t>га</t>
  </si>
  <si>
    <t>показатель - снижение количества обращений граждан с укусами безнадзорных животных</t>
  </si>
  <si>
    <t>Создание условий для эффективного и ответственного управления финансовыми ресурсами в рамках переданных отдельных государственных полномочий</t>
  </si>
  <si>
    <t>показатель - доля исполнительных бюджетных ассигнований, предусмотренных в программном виде</t>
  </si>
  <si>
    <t>предоставление социальных выплат молодым семьям на приобретение (строительство) жилья</t>
  </si>
  <si>
    <t>организация проведения мероприятия по отлову, учету, содержанию и иному обращению с безнадзорными животными</t>
  </si>
  <si>
    <t>Обеспечение реализации муниципальной программы и прочие мероприятие</t>
  </si>
  <si>
    <t>субвенция на выполнение отдельных гос.полномочий по решению вопросов поддержки сельскохозяйственного производства</t>
  </si>
  <si>
    <t>субсидии гражданам, ведущим ЛПХ на возмещение части затрат на уплату процентов по кредитам</t>
  </si>
  <si>
    <t>Развитие массовой физической культуры и спорта</t>
  </si>
  <si>
    <t>создание условий обеспечивающих возможность гражданам систематически заниматься физической культурой и спортом, повышение конкурентноспособности спорта Березовского района на краевой арене, формирование цельной системы подготовки спортивного резерва</t>
  </si>
  <si>
    <t>показатель - единовременная пропускная способность</t>
  </si>
  <si>
    <t>показатель - численность лиц, систематически занимающихся физической культурой и спортом</t>
  </si>
  <si>
    <t>показатель - количество участников официальных физкультурных мероприятий и спортивных соревнований на территории Березовского района и Красноярского края, согласно календарным планам официальных физкультурных мероприятий и спортивных соревнований, проводимых на территории Березовского района Красноярского края</t>
  </si>
  <si>
    <t>"Развитие системы подготовки спортивного резерва"</t>
  </si>
  <si>
    <t>календарный план СММ</t>
  </si>
  <si>
    <t>Развитие системы подготовки спортивного резерва</t>
  </si>
  <si>
    <t>8.1.</t>
  </si>
  <si>
    <t>8.2.</t>
  </si>
  <si>
    <t>5.1.</t>
  </si>
  <si>
    <t>5.2.</t>
  </si>
  <si>
    <t>4.1.</t>
  </si>
  <si>
    <t>4.2.</t>
  </si>
  <si>
    <t>4.3.</t>
  </si>
  <si>
    <t>115</t>
  </si>
  <si>
    <t>руководство и управление в сфере установленных функций органов мун.власти (зарплата)</t>
  </si>
  <si>
    <t>руководство и управление в сфере установленных функций органов мун.власти (обслуживание)</t>
  </si>
  <si>
    <t>передача полномочий по муниципальному земельному контролю</t>
  </si>
  <si>
    <t>0412</t>
  </si>
  <si>
    <t>инвентаризация объектов недвижимости</t>
  </si>
  <si>
    <t>оценка муниципального имущества</t>
  </si>
  <si>
    <t>публикация информации земельных участков, о продаже объектов недвижимости, проведении акуционов, конкурсов, торгов</t>
  </si>
  <si>
    <t>демонтаж незаконно установленных рекламных конструкций</t>
  </si>
  <si>
    <t>Развитие земельно-имущественных отношений в Березовском районе</t>
  </si>
  <si>
    <t>мероприятие программы 1</t>
  </si>
  <si>
    <t>Руковдство и управление в сфере установленных функций органов гос.власти в рамках мероприятий муниципальной программы</t>
  </si>
  <si>
    <t>мероприятие программы 3</t>
  </si>
  <si>
    <t>мероприятие программы 4</t>
  </si>
  <si>
    <t>публикация информации о предоставлении земельных участков, продаже объектов недвижимости, проведение аукционов, конкуров, торгов</t>
  </si>
  <si>
    <t>Создание на территории Березовского района благоприятных условий для устойчивого функционирования и развития малого и среднего предпринимательства на основе формирования эффективных механизмов его поддержки</t>
  </si>
  <si>
    <t>показатель - оборот малых и средних предприятий</t>
  </si>
  <si>
    <t>млн.     руб.</t>
  </si>
  <si>
    <t>показатель - количество субъектов малого и среднего предпринимательства получивших муниципальную поддержку</t>
  </si>
  <si>
    <t>показатель - количество созданных рабочих мест (включая вновь зарегистрированных индивидуальных предпринимателей) в секторе малого и среднего предпринимательства</t>
  </si>
  <si>
    <t xml:space="preserve">показатель - количество сохраненых рабочих мест </t>
  </si>
  <si>
    <t>показатель - объем привлеченных инвестиций</t>
  </si>
  <si>
    <t>тыс.   руб.</t>
  </si>
  <si>
    <t>Повышение доступности финансовых и информационно-консультационных ресурсов для субъектов малого и среднего предпринимательства, осуществляющих деятельность на территории Березовского района</t>
  </si>
  <si>
    <t>Обеспечение функционирования информационной системы, позволяющей облегчить доступ субъектов малого и (или) среднего предпринимательства района к информационно-консультационным ресурсам, в том числе обеспечение деятельности Центра содействия малому предпринимательству Березовского района, работающего по принципу «одно окно»</t>
  </si>
  <si>
    <t>Поддержка субъектов малого и среднего предпринимательства в Березовском районе</t>
  </si>
  <si>
    <t>обеспечение высокого качества образования, соответствующего потребностям граждан и перспективным задачам развития экономики Березовского района Красноярского края, отдых и оздоровление детей в летний период</t>
  </si>
  <si>
    <t>показатель - удельный вес численности населения в возрасте 5-18 лет, охваченного образованием, в общей численности населения в возрасте 5-18 лет</t>
  </si>
  <si>
    <t>показатель - отношение численности детей в возрасте 3-7 лет, которым предоставлена возможность получать услуги дошкольного образования, к численности детей в вовзрасте 3-7 лет, скоректированной на численности детей в возрасте 5-7 лет, обучающих в школе, проживающих на территории Березовского района</t>
  </si>
  <si>
    <t>показатель - отношение среднего балла ЕГЭ (в расчете на 1 предмет) в 10% школ Красноярского края с лучшими показателями ЕГЭ к среднему баллу ЕГЭ (в расчете на 1 предмет) в 10% школ Красноярского края с худшими результатами ЕГЭ</t>
  </si>
  <si>
    <t>показатель - доля государственных (муниципальных) общеобразовательных организаций, соответствующих современным требованиям обучения, в общем количестве государственных (муниципальных) общеобразовательных организаций</t>
  </si>
  <si>
    <t>создание в системе дошкольного, общего и дополнительного образования равных возможностей для современного качественного образования, позитивной социализации детей и отдыха, оздоровления детей в летний период</t>
  </si>
  <si>
    <t>Развитие дошкольного, общего и дополнительного образования детей</t>
  </si>
  <si>
    <t>обеспечить доступность дошкольного образования, соответствующего единому стандарту качества дошкольного образования</t>
  </si>
  <si>
    <t>показатель - количество мест в дошкольных образовательных учреждениях муниципальной формы собственности, включая количество дошкольных мест в начальных школах-детских садах, филиалах дошкольных и общеобразовательных учреждений, в группах дошкольного образования при школах</t>
  </si>
  <si>
    <t>показатель - доля дошкольных образовантельных учреждений муниципальной формы собственности, здания которых находятся в аварийном состоянии или требуют капитального ремонта, в общем числе дошкольных образовательных учреждениях</t>
  </si>
  <si>
    <t>показатель - 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</si>
  <si>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показатель - удельный вес численности детей дошкольного возраста, посещающих негосударственные организации дошкольного образования, расположенных на территории Берёзовского района, предоставляющих услуги дошкольного образования, в общей численности детей, посещающих образовательные организации дошкольного образования, расположенные на территории Берёзовского района</t>
  </si>
  <si>
    <t>показатель - численность детей от 1 до 6 лет, состоящих на учете для определения в муниципальные дошкольные образовательные учреждения, на конец отчетного периода</t>
  </si>
  <si>
    <t>показатель - доля дневных общеобразовательных учреждений муниципальной формы собственности, здания которых находятся в аварийном состоянии или требуют капитального ремонта, в общем количестве дневных общеобразовательных учреждений муниципальной формы собственности</t>
  </si>
  <si>
    <t>показатель - доля дневных общеобразовательных учреждений муниципальной формы собственности, соответствующих современным требованиям обучения, в общей количестве дневных общеобразовательных учреждений муниципальной формы собственности</t>
  </si>
  <si>
    <t>показатель - доля общеобразовательных учреждений (с числом обучающихся более 50), в которых действуют управляющие советы</t>
  </si>
  <si>
    <t>показатель - доля выпускников государственных (муниципальных) общеобразовательных организаций, не сдавших единый государственный экзамен, в общей численности выпускников государственных (муниципальных) общеобразовательных организаций</t>
  </si>
  <si>
    <t>показатель - доля обучающихся в муниципальных общеобразовательных организациях, занимающихся во вторую (третью) смену, в общей численности обучающихся в муниципальных общеобразовательных организаций</t>
  </si>
  <si>
    <t>показатель - доля детей первой и второй групп здоровья в общей численности обучающихся в муниципальных общеобразовательных учреждениях</t>
  </si>
  <si>
    <t>показатель - доля выпускников дневных общеобразовательных учреждений муниципальной формы собственности, сдавших единый государственный экзамен по русскому языку и математике, в общей численности выпускников общеобразовательных учреждений муниципальной формы собственности, сдававших единый государственном экзамене по данным предметам</t>
  </si>
  <si>
    <t>Обеспечить поступательное развитие районной системы дополнительного образования, в том числе  за счет разработки и реализации современных образовательных программ, дистанционных и сетевых форм их реализации</t>
  </si>
  <si>
    <t>показатель - охват детей в возрасте 5–18 лет программами дополнительного образования (удельный вес численности детей, получающих услуги дополнительного образования, в общей численности детей в возрасте 5–18 лет)</t>
  </si>
  <si>
    <t>показатель - удельный вес муниципальных образований Красноярского края, в которых оценка деятельности организаций дополнительного образования детей, их руководителей и основных категорий работников осуществляется на основании показателей эффективности деятельности подведомственных муниципальных организаций дополнительного образования детей, не менее чем 80 %  муниципальных образований Красноярского края</t>
  </si>
  <si>
    <t>показатель - удельный вес численности обучающихся по программам общего образования, участвующих в олимпиадах и конкурсах различного уровня, 
в общей численности обучающихся по программам общего образования</t>
  </si>
  <si>
    <t>показатель - доля оздоровленных детей школьного возраста</t>
  </si>
  <si>
    <t>Создание условий для эффективного управления отраслью</t>
  </si>
  <si>
    <t>«Обеспечение реализации муниципальной программы и прочие мероприятия»</t>
  </si>
  <si>
    <t>показатель - своевременное доведение Главным распорядителем лимитов бюджетных обязательств до подведомственных учреждений, предусмотренных законом о бюджете за отчетный год в первоначальной редакции</t>
  </si>
  <si>
    <t>показатель - соблюдение сроков предоставления годовой бюджетной отчетности</t>
  </si>
  <si>
    <t>балл</t>
  </si>
  <si>
    <t>показатель - своевременность утверждения планов финансово-хозяйственной деятельности подведомственных Главному распорядителю учреждений на текущий финансовый год и плановый период в соответствии со  сроками, утвержденными органами исполнительной власти Березовского района, осуществляющими функции и полномочия учредителя</t>
  </si>
  <si>
    <t>подпрограмм 2</t>
  </si>
  <si>
    <t>обеспечение долгосрочной сбалансированности и устойчивости бюджетной системы Березовского района, повышение качества и прозрачности управления муниципальными финансами</t>
  </si>
  <si>
    <t xml:space="preserve">показатель - минимальный размер бюджетной обеспеченности поселений Березовского района после выравнивания </t>
  </si>
  <si>
    <t>показатель - доля расходов обслуживания муниципального долга Березовского района в объеме расходов районного бюджета, за исключением объема расходов, которые осуществляются за счет субвенций, предоставляемых из бюджетов системы РФ</t>
  </si>
  <si>
    <t>показетель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</si>
  <si>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доля расходов районного бюджета, формируемых в рамках муниципальных программ Березовского района</t>
  </si>
  <si>
    <t>Обеспечение равных условий для устойчивого и эффективного исполнения расходных обязательств муниципальных образований, обеспечение сбалансированности и повышение финансовой самостоятельности местных бюджетов</t>
  </si>
  <si>
    <t>показатель - минимальный размер бюджетной обеспеченности поселений Березовского района после выравнивания</t>
  </si>
  <si>
    <t>показатель - количество муниципальных образований района, достигших суммарной оценки качества управления муниципальными финансами от 50 до 100 баллов (В соответствии с постановлением администрации Березовского района от 02.07.2013 № 1359 «Об утверждении порядка проведения мониторинга и оценки качества финансового менеджмента главных распорядителей бюджетных средств администрации Березовского района и методики оценки качества финансового менеджмента главных распорядителей бюджетных средств»)</t>
  </si>
  <si>
    <t>показатель - отсутствие в местных бюджетах просроченной кредиторской задолженности по выплате заработной платы с начислениями работникам бюджетной сферы и по исполнению обязательств перед гражданами</t>
  </si>
  <si>
    <t>эффективное управление муниципальным долгом Березовского района</t>
  </si>
  <si>
    <t>показатель - отношение муниципального долга Березовского района к доходам районного бюджета за исключением безвозмездных поступлений</t>
  </si>
  <si>
    <t>показатель - отношение годовой суммы платежей на погашение и обслуживание муниципального долга Березовского района к доходам районного бюджета</t>
  </si>
  <si>
    <t xml:space="preserve">показатель - просроченная задолженность по долговым 
обязательствам Березовского района
</t>
  </si>
  <si>
    <t xml:space="preserve">подпрограмма 3 </t>
  </si>
  <si>
    <t>создание условий для эффективного, ответственного и прозрачного управления финансовыми ресурсами в рамках выполнения установленных функций и полномочий, а также оптимизации и повышения эффективности расходов районного бюджета и обеспечение контроля за соблюдением законодательства в финансово-бюджетной сфере района</t>
  </si>
  <si>
    <t>показатель - обеспечение исполнения расходных обязательств района (за исключением безвозмездных поступлений)</t>
  </si>
  <si>
    <t>показатель - соотношение количества фактически проведенных контрольных мероприятий к количеству запланированных</t>
  </si>
  <si>
    <t>показатель - соотношение количества вступивших в законную силу решений суда о признании предписания Финансового управления администрации Березовского района об устранении выявленных нарушений, в том числе о возмещении бюджетных средств, недействительными, к общему количеству предписаний, вынесенных по результатам контрольных мероприятий</t>
  </si>
  <si>
    <t>показатель - соотношение поступившей суммы администрируемых доходов районного бюджета в части денежных взысканий, налагаемых в возмещение ущерба, причиненного в результате незаконного или нецелевого использования бюджетных средств к плановому значению</t>
  </si>
  <si>
    <t>показатель - доля полученных заключений районного Совета депутатов, осуществляющего проведение внешней проверки проектов решений, касающихся принятия районного бюджета, а также утверждения отчета об его исполнении, подготавливаемых Финансовым управлением  (100% ежегодно)</t>
  </si>
  <si>
    <t>показатель - доля рассмотренных на постоянной комиссии районного Совета по финансам, бюджету, собственности, экономической и налоговой политики проектов решений, касающихся принятия районного бюджета, внесение в него изменений, а также утверждения отчета об его исполнении  (100% ежегодно)</t>
  </si>
  <si>
    <t>показатель - размещение на официальном сайте администрации Березовского района решения о районном бюджете на очередной финансовый год и плановый период  и  отчета об его исполнении</t>
  </si>
  <si>
    <t>Создание условий для эффективного и ответственного управления мун.финансами, повышения устойчивости бюджетов мун.образований Березовского района</t>
  </si>
  <si>
    <t>субвенции бюджетам мун.районов на реализацию гос.полномочий по расчету и предоставлению дотаций поселениям, входящим в состав мун.района</t>
  </si>
  <si>
    <t>1401</t>
  </si>
  <si>
    <t>891</t>
  </si>
  <si>
    <t>Управление муниципальным долгом Березовского района</t>
  </si>
  <si>
    <t>уплата процентов по кредитам из бюджета другого уровня</t>
  </si>
  <si>
    <t>1301</t>
  </si>
  <si>
    <t>730</t>
  </si>
  <si>
    <t>фонд оплаты труда мун.органов и взносы по обязательному со.страхованию</t>
  </si>
  <si>
    <t>0106</t>
  </si>
  <si>
    <t>иные выплаты персоналу мун.органов, за исключением фонда оплаты труда</t>
  </si>
  <si>
    <t>прочая закупка товаров, работ и услуг для обеспечения мун.нужд</t>
  </si>
  <si>
    <t>дотации бюджетам поселений за счет средств</t>
  </si>
  <si>
    <t>ИТОГО</t>
  </si>
  <si>
    <t>1.6.</t>
  </si>
  <si>
    <t>9.1.</t>
  </si>
  <si>
    <t>9.2.</t>
  </si>
  <si>
    <t>9.3.</t>
  </si>
  <si>
    <t>показатель - доля убыточных оранизаций  жилищно-коммунального хозяйства</t>
  </si>
  <si>
    <t xml:space="preserve">показатель - доля  протяженности автомобильных дорог общего пользования местного значения не отвечающих нормативным требованиям  </t>
  </si>
  <si>
    <t xml:space="preserve">Обеспечение проведения капитального ремонта, реконструкция объектов коммунальной инфраструктуры, находящихся в муниципальной собственности (развитие, модернизация и капитальный ремонт объектов коммунальной инфраструктуры и жилищного фонда Березовского района Красноярского края; внедрение рыночных механизмов жилищно-коммунального хозяйства и обеспечение доступности предоставляемых коммунальных услуг; предупреждение ситуаций, которые могут привести к нарушению функционирования систем жизнеобеспечения населения); реализация временных мер поддержки населения в целях обеспечения доступности коммунальных услугт </t>
  </si>
  <si>
    <t xml:space="preserve">показатель - снижение интегрального показателя аврийности инженерных сетей:
-теплоснабжение
-водоснабженеи
-водоотведенеи
</t>
  </si>
  <si>
    <t>%  на 76,6 км инженерных сетей</t>
  </si>
  <si>
    <t>показатель - снижение доли уличной водопроводной сети, нуждающейся в замене</t>
  </si>
  <si>
    <t>%  на 48 км инженерных сетей</t>
  </si>
  <si>
    <t>показатель - снижение доли уличной канализационной сети, нуждающейся в замен</t>
  </si>
  <si>
    <t>% на 25,8 км инженерных сетей</t>
  </si>
  <si>
    <t xml:space="preserve">показатель - доведение уровня возмещения населением затрат на предоставление жилищно-коммунальных услуг по установленным для населения тарифам </t>
  </si>
  <si>
    <t>показатель - доведение уровня фактической оплаты населением за жилищно-коммунальные услуги от начисленных платежей до 95 %</t>
  </si>
  <si>
    <t>Повышение энергосбережения и энергоэффективности</t>
  </si>
  <si>
    <t xml:space="preserve">задача 3 </t>
  </si>
  <si>
    <t>Контроль за выполнением текущих работ по содержанию улично-дорожной сети; снижение влияния дорожных условий на безопасность дорожного движения; повышение качества выполняемых дорожных работ; выполнение текущих регламентных работ по содержанию и ремонту подъездов к садоводческим обществам</t>
  </si>
  <si>
    <t xml:space="preserve">показатель - уменьшение доли дорожно-транспортных происшествий, совершению которых сопутствовало наличие неудовлетворительных дорожных условий на автомобильных дорогах общего пользования (улично-дорожной сети сельских поселений) к общему количеству дорожно-транспортных происшествий </t>
  </si>
  <si>
    <t>задача 4</t>
  </si>
  <si>
    <t>Обеспечение расселения граждан  из аварийного жилищного фонда; строительство (приобретение)  жилья для переселения граждан, проживающих в жилых домах, признанных в установленном порядке аварийными и подлежащими сносу или реконструкции</t>
  </si>
  <si>
    <t xml:space="preserve">показатель - доля аварийного жилищного фонда в общем объеме жилищного фонда </t>
  </si>
  <si>
    <t>задача 5</t>
  </si>
  <si>
    <t>Обеспечение деятельности (оказание услуг) учреждения; обеспечение реализации муниципальной программы. местного бюджета – обеспечение деятельности (оказание услуг) подведомственных учреждений</t>
  </si>
  <si>
    <t>показатель - увеличение объемов внебюджетных средств, используемых для финансирования мероприятий по энергосбережению и повышению энергетической эффективности, в общем объеме подпрограммы</t>
  </si>
  <si>
    <t>показатель - доведение доли устраненных недостатков от общего числа выявленных при обследовании жилищного фонда до 82 % в 2016 году.</t>
  </si>
  <si>
    <t>10.1.</t>
  </si>
  <si>
    <t>10.2.</t>
  </si>
  <si>
    <t>10.3.</t>
  </si>
  <si>
    <t>10.4.</t>
  </si>
  <si>
    <t>10.5.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</si>
  <si>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 на 2014-2016 годы»</t>
  </si>
  <si>
    <t xml:space="preserve">ИТОГО: </t>
  </si>
  <si>
    <t>муниципальная программма</t>
  </si>
  <si>
    <t>Обеспечение жильем молодых семей в Березовском районе</t>
  </si>
  <si>
    <t>муниципальная подпрограмма 2</t>
  </si>
  <si>
    <t>012</t>
  </si>
  <si>
    <t>0405</t>
  </si>
  <si>
    <t>810</t>
  </si>
  <si>
    <t>322</t>
  </si>
  <si>
    <t>133</t>
  </si>
  <si>
    <t>субсидия на обесечение мероприятий по переселению граждан из аварийного жилья</t>
  </si>
  <si>
    <t>субсидия на обеспечение мероприятий по переселению грждан из аварийного жилищного фонда с учетом развития малоэтажного строительства за счет средств краевого бюджета</t>
  </si>
  <si>
    <t>1002</t>
  </si>
  <si>
    <t>Обеспечение деятельности (оказание услуг подведомственных учреждений) музей</t>
  </si>
  <si>
    <t>Обеспечение деятельности (оказание услуг подведомственных учреждений) библиотека</t>
  </si>
  <si>
    <t>Обеспечение деятельности (оказание услуг подведомственных учреждений) ДК</t>
  </si>
  <si>
    <t>материальная поддержка граждан, которым присвоено звание Почетного гражданина</t>
  </si>
  <si>
    <t>обеспечение деятельности ЦБК</t>
  </si>
  <si>
    <t>111</t>
  </si>
  <si>
    <t>040</t>
  </si>
  <si>
    <t>0701</t>
  </si>
  <si>
    <t>0200000</t>
  </si>
  <si>
    <t>0709</t>
  </si>
  <si>
    <t>присмотр и уход за детьми сиротами, обучающих в мун.обр. учреждениях</t>
  </si>
  <si>
    <t>обеспечение гос.гарантий прав граждан на получение общедоступного бесплатного образования</t>
  </si>
  <si>
    <t>обеспечение деятельности (оказание услуг) подведомственных учреждений (детские сады)</t>
  </si>
  <si>
    <t>обеспечение гос.гарантий прав граждан на получение общедоступного бесплатного  начального  основногго, среднего образования</t>
  </si>
  <si>
    <t>обеспечение деятельности (оказание услуг) подведомственных учреждений (школы)</t>
  </si>
  <si>
    <t>обеспечение деятельности (оказание услуг) подведомственных учреждений (допобраз-е)</t>
  </si>
  <si>
    <t>обеспечение деятельности (оказание услуг) подведемственных учреждений (лагерь)</t>
  </si>
  <si>
    <t>субвенция бюджетам мун.образований на выплату и доставку компенсации части родительской платы</t>
  </si>
  <si>
    <t>1004</t>
  </si>
  <si>
    <t>субвенции на осуществление гос.полномочий по осуществлению деятельности  опеки и попечительства</t>
  </si>
  <si>
    <t>руководство и управление в сфере установленных функций органов мун.власти</t>
  </si>
  <si>
    <t>обеспечение деятельности (оказание услуг) подведомственных учреждений (ЦБО)</t>
  </si>
  <si>
    <t>112</t>
  </si>
  <si>
    <t>обеспечение деятельности (оказание услуг) подведомственных учреждений (РМК)</t>
  </si>
  <si>
    <t>обеспечение деятельности (оказание услуг) подведомственных учреждений (ХЭГ)</t>
  </si>
  <si>
    <t>субсидия на возмещение части процентной ставки по кредитам</t>
  </si>
  <si>
    <t>обеспечение деятельности (оказание услуг) подведоственных учреждений</t>
  </si>
  <si>
    <t>0113</t>
  </si>
  <si>
    <t>412</t>
  </si>
  <si>
    <t>субвенциии на обеспечение жильем детей-сирот (из федерального бюджета)</t>
  </si>
  <si>
    <t>обеспечение деятельности (оказание услуг) подведеомственных учреждений (музей)</t>
  </si>
  <si>
    <t>обеспечение деятельности (оказание услуг) подведеомственных учреждений (библиотека)</t>
  </si>
  <si>
    <t>обеспечение деятельности (оказание услуг) подведеомственных учреждений (ДК)</t>
  </si>
  <si>
    <t>мероприятие программы 10</t>
  </si>
  <si>
    <t>субсидия на реализацию временных мер поддержки населения в целях обеспечения доступности коммунальных услуг</t>
  </si>
  <si>
    <t>0502</t>
  </si>
  <si>
    <t>СОГЛАСОВАНО:</t>
  </si>
  <si>
    <t>исп. Патрушева Наталья Юрьевна</t>
  </si>
  <si>
    <t>8 (39175) 2-10-53</t>
  </si>
  <si>
    <t>312</t>
  </si>
  <si>
    <t>пенсии за выслугу лет муниц.служащим</t>
  </si>
  <si>
    <t>субсидия бюджетным учреждениям</t>
  </si>
  <si>
    <t>обеспечение деятельности подвед.учреждений</t>
  </si>
  <si>
    <t>1000</t>
  </si>
  <si>
    <t>0800</t>
  </si>
  <si>
    <t>субсидия на обесечение мероприятий по переселению граждан из аварийного жилья за счет средств из фонда</t>
  </si>
  <si>
    <t>субсидия на разработку схем теплоснабжения</t>
  </si>
  <si>
    <t>Цель программы</t>
  </si>
  <si>
    <t>показатель - удельный вес населения, учавствующего в платных культурно-досуговых мероприятиях, проводимых муниципальными учреждениями</t>
  </si>
  <si>
    <t>показатель - количество экземпляров новых поступлений в библиотечные фонды общедоступных библиотек на 1 тыс. человек населения</t>
  </si>
  <si>
    <t>экз</t>
  </si>
  <si>
    <t>показатель -доля экспонируемых предметов из числа предметов основного фонда</t>
  </si>
  <si>
    <t xml:space="preserve">количество детей, привлекаемых к участию в творческих мероприятиях </t>
  </si>
  <si>
    <t>показатель - процент экспонируемых предметов от чиста основого форна музея</t>
  </si>
  <si>
    <t>показатель - увеличение посещаемости музея</t>
  </si>
  <si>
    <t xml:space="preserve">показатель - среднее число книговыдач в расчёте на 1 тыс. человек населения </t>
  </si>
  <si>
    <t xml:space="preserve">показатель - ежегодная выплата Почетным гражданам района </t>
  </si>
  <si>
    <t xml:space="preserve">показатель - единовременная выплата гражданам в день присвоения гражданам </t>
  </si>
  <si>
    <t>показатель - выплата на погребение в случае смерти Почётного гражданина</t>
  </si>
  <si>
    <t>показатель - удельный вес населения, участвующего в платных культурно-досуговых мероприятиях, проводимых государственными (муниципальными) учреждениями культуры</t>
  </si>
  <si>
    <t>показатель - количество посетителей культурно-досуговых учреждений</t>
  </si>
  <si>
    <t xml:space="preserve">показатель - число клубных формирований на 1 тыс. человек населения </t>
  </si>
  <si>
    <t xml:space="preserve">показатель - число участников клубных формирований </t>
  </si>
  <si>
    <t>показатель - минимальное число социокультурных мероприятий, реализованных учреждениями культуры</t>
  </si>
  <si>
    <t>показатель - доля детей, привлекаемых к участию в творческих мероприятиях, в общем числе детей</t>
  </si>
  <si>
    <t xml:space="preserve">показатель - количество специалистов, повысивших квалификацию, прошедших переподготовку, обученных на семинарах и других мероприятиях </t>
  </si>
  <si>
    <t>показатель - доля библиотек, подключенных к сети Интернет, в общем количестве общедоступных библиотек</t>
  </si>
  <si>
    <t>показатель - соблюдение сроков представления главным распорядителем  годовой бюджетной отчетности</t>
  </si>
  <si>
    <t xml:space="preserve">показатель - своевременность представления уточненного фрагмента реестра расходных обязательств главного распорядителя </t>
  </si>
  <si>
    <t>показатель - своевременность и качество  подготовленных  законопроектов (изменений в законопроекты),  проектов нормативных правовых актов, обусловленных изменениями федерального и регионального законодательства</t>
  </si>
  <si>
    <t>мероприятия по патриотическому воспитанию молодежи</t>
  </si>
  <si>
    <t>к порядку принятия решений о разработке муниципальных программ Березовского района, их формировании и реализации</t>
  </si>
  <si>
    <t>360</t>
  </si>
  <si>
    <t>1001</t>
  </si>
  <si>
    <t>не менее 95</t>
  </si>
  <si>
    <t>не менее 90</t>
  </si>
  <si>
    <t>4,8          6,6       2,35</t>
  </si>
  <si>
    <t>возмещение затрат пассажирских перевозок между населенными пунктами</t>
  </si>
  <si>
    <t>субсидия бюджетам на поддержку молодежного центра "Созвездие"</t>
  </si>
  <si>
    <t>"Профилактика терроризма и эксстремизма на территории Березовского района"</t>
  </si>
  <si>
    <t>расходы по профилактике терроризма и экстремизма</t>
  </si>
  <si>
    <t>повышение качества и доступности предоставления услуг по социальному обслуживанию</t>
  </si>
  <si>
    <t>целевой показатель 2 - доля граждан получивших услуги в учреждениях социального обслуживания населения, в общем числе граждан, обратившихся за их получением</t>
  </si>
  <si>
    <t>целевой показатель 1 - уровень удовлетворенности жителей района качеством предоставления государсвенных и муниципальных услуг в сфере социальной поддержки населения</t>
  </si>
  <si>
    <t>расчет коэффициентов для взимания арендной платы</t>
  </si>
  <si>
    <t>капитальный ремонт муниципального жилищного фонда</t>
  </si>
  <si>
    <t>основное мероприятие 11</t>
  </si>
  <si>
    <t>основное мероприятие 12</t>
  </si>
  <si>
    <t>основное мероприятие 13</t>
  </si>
  <si>
    <t>основное мероприятие 14</t>
  </si>
  <si>
    <t>основное мероприятия 2</t>
  </si>
  <si>
    <t>основное мероприятие 15</t>
  </si>
  <si>
    <t>мероприятие продпрограммы 1</t>
  </si>
  <si>
    <t>мероприятие подпрограммы 9</t>
  </si>
  <si>
    <t>мероприятие подпрограммы 10</t>
  </si>
  <si>
    <t>создание условий для развития потенциала молодежи и его реализации в интересах развития Березовского района</t>
  </si>
  <si>
    <t>целевой показатель - удельный вес молодых граждан, проживающих в Березовском районе, вовлеченных в реализацию социально-экономических проектов Березовского района</t>
  </si>
  <si>
    <t xml:space="preserve">целевой показатель - удельный вес молодых семей, улучшивших жилищные условия за счет полученных социальных выплат, к общему количеству молодых семей, состоящих на учете нуждающих в улучшении жилищных условий </t>
  </si>
  <si>
    <t>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</si>
  <si>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создание доступных условий для развития массовой физической культуры и спорта на территории Березовского района</t>
  </si>
  <si>
    <t>"Развитие массовой физической культуры спорта"</t>
  </si>
  <si>
    <t xml:space="preserve">Создание доступных условий для развития адаптивной физической культуры и спорта на территории Березовского района </t>
  </si>
  <si>
    <t>Развитие адаптивной физической культуры и спорта</t>
  </si>
  <si>
    <t>создание спортивного клуба по адаптивной физической культуре и спорта</t>
  </si>
  <si>
    <t>5.3.</t>
  </si>
  <si>
    <t>повышение эффективности функционирования и развития земельно-имущественных отношений в Березовском районе</t>
  </si>
  <si>
    <t>целевой показатель - увеличение неналоговых доходов в районный бюджет от использования муниципального имущества</t>
  </si>
  <si>
    <t>Развитие имущественных отношений в березовском районе</t>
  </si>
  <si>
    <t>показатель - доля объектов недвижимости, прошедших инвентаризацию на конец отчетного года от общего числа муниципальных объектов недвижимости Березовского района</t>
  </si>
  <si>
    <t>показатель - оформление прав муниципальной собственности на объекты недвижимости, прошедших государственную регистрацию, для проведения торгов</t>
  </si>
  <si>
    <t>показатель - количество объектов, подлежащих коммунальному содержанию</t>
  </si>
  <si>
    <t>создание условий для повышения эффективности управления и распоряжеия земельными участками, относящихся к муниципальной собственности Березовского района, а также земельными участками, государственная собственнойсть на которые не разграничена</t>
  </si>
  <si>
    <t>Развитие земельных отношений в Березовском районе</t>
  </si>
  <si>
    <t>показатель - количество сформированных земельных участков</t>
  </si>
  <si>
    <t>показатель - количество отчетов о расчете коэффициентов К1 и К2 для взимания арендной платы</t>
  </si>
  <si>
    <t>показатель - количество незаконных утановленных рекламных конструкций (демонтаж)</t>
  </si>
  <si>
    <t>задача 3</t>
  </si>
  <si>
    <t>обеспчение реализации мероприятий муниципальной программы в соответствии с установленными сроками и задачами</t>
  </si>
  <si>
    <t>обеспечение реализации муниципальной программы</t>
  </si>
  <si>
    <t>показатель - количество объектов муниципальной собственности, подлежащих оценке</t>
  </si>
  <si>
    <t>показатель - количество публикаций</t>
  </si>
  <si>
    <t>показатель - доля исполненных бюджетных ассигнований, предусмотренных в муниципальной программе</t>
  </si>
  <si>
    <t>подпрограмма прекратила свое действие, с 01.01.2015г., мероприятия подпрограммы вошли муниципальную программу "Развитие образования"</t>
  </si>
  <si>
    <t>основное мероприятие 16</t>
  </si>
  <si>
    <t>основное мероприятие 17</t>
  </si>
  <si>
    <t>основное мероприятие 18</t>
  </si>
  <si>
    <t>субсидии субъектам малого и (или) среднего предпринимательства на возмещение части затрат на приобретение оборудования в целях создания и (или) развития, и (или) модернизации производства товаров</t>
  </si>
  <si>
    <t>доля аварийного жилищного фонда на территории района</t>
  </si>
  <si>
    <t>4,6          6,4        2,35</t>
  </si>
  <si>
    <t>показатель - снижение нарушений в подаче тепловой энергии</t>
  </si>
  <si>
    <t>показатель - увеличение возможности участия в программах по реконструкции тепловых сетей, подлежащих замене в связи с исчерпыванием эксплуатационного ресурса</t>
  </si>
  <si>
    <t xml:space="preserve">показатель - увеличение  показателя качества обслуживания абонентов </t>
  </si>
  <si>
    <t>показатель - сокращения потерь воды (тепловой энергии в составе горячей воды) при транспортировке</t>
  </si>
  <si>
    <t xml:space="preserve">показатель - увеличение показателя надежности и бесперебойности водоотведения </t>
  </si>
  <si>
    <t xml:space="preserve">показатель - улучшение качества очистки сточных вод </t>
  </si>
  <si>
    <t>показатель - улучшение подъездов к садоводческим обществам</t>
  </si>
  <si>
    <t>показатель - увеличение рейсов</t>
  </si>
  <si>
    <t>показатель  - доля земельных участков, предоставленных для жилищного строительства семьям, имеющим трех и более детей, обеспеченных коммунальной и транспортной инфраструктурой</t>
  </si>
  <si>
    <t>показатель - доведение доли исполненных бюджетных ассигнований, предусмотренных в муниципальной программе</t>
  </si>
  <si>
    <t>прочее</t>
  </si>
  <si>
    <t>511</t>
  </si>
  <si>
    <t>меропритияе подпрограммы 2</t>
  </si>
  <si>
    <t>противодействие терроризму и экстремизму и защита жизни граждан, проживающих на территории Березовского района от террорестических и экстремистских актов</t>
  </si>
  <si>
    <t>показатель - количество воспитательных пропагандистских мероприятий</t>
  </si>
  <si>
    <t>показатель - количество размещенных публикаций на сайте администрации района и на информационных стендах на территории Березовского района материалов по разъяснению поведения и действия населения при угрозе или возникновении террактов</t>
  </si>
  <si>
    <t>показатель - колическтво случаев проявления эктремизма и негативного отношения к лицам других национальносте</t>
  </si>
  <si>
    <t>показатель - количество совершенных актов экстремистской направленности против соблюдения прав человека на территории Березовского района</t>
  </si>
  <si>
    <t xml:space="preserve">приобретение жилых помещений у лиц, не являющихся застройщиками </t>
  </si>
  <si>
    <t>не менее 2709</t>
  </si>
  <si>
    <t>323</t>
  </si>
  <si>
    <t>основное мероприятие 10</t>
  </si>
  <si>
    <t xml:space="preserve">Развитие земельно-имущественных отношений в Березовском районе </t>
  </si>
  <si>
    <t xml:space="preserve">Развитие физической культуры, спорта в Березовском районе </t>
  </si>
  <si>
    <t xml:space="preserve">Система социальной защиты населения муниципального района </t>
  </si>
  <si>
    <t xml:space="preserve">Молодежная политика Березовского района </t>
  </si>
  <si>
    <t xml:space="preserve">Развитие сельского хозяйства и регулирование рынков сельскохозяйственной продукции, сырья и продовольствия в Березовском районе </t>
  </si>
  <si>
    <t xml:space="preserve">Поддержка субъектов малого и среднего предпринимательства в Березовском районе </t>
  </si>
  <si>
    <t xml:space="preserve">Развитие образования Березовского района </t>
  </si>
  <si>
    <t xml:space="preserve">Управление муниципальными финансами </t>
  </si>
  <si>
    <t xml:space="preserve">«Модернизация, реконструкция и капитальный ремонт объектов коммунальной инфраструктуры Березовского района Красноярского края» </t>
  </si>
  <si>
    <t xml:space="preserve">«Энергосбережение и повышение энергетической эффективности в Березовском районе Красноярского края» </t>
  </si>
  <si>
    <t xml:space="preserve">«Развитие транспортной системы Березовского района Красноярского края» </t>
  </si>
  <si>
    <t xml:space="preserve">«Обеспечение доступным и комфортным жильем жителей Березовского района Красноярского края» </t>
  </si>
  <si>
    <t xml:space="preserve">«Обеспечение реализации муниципальной программы и прочие мероприятия» </t>
  </si>
  <si>
    <t>мероприятия подпрограммы 1</t>
  </si>
  <si>
    <t>мероприятия продпрограммы 1</t>
  </si>
  <si>
    <t>мероприятие подпрограммы 11</t>
  </si>
  <si>
    <t>мероприятие подпрограммы 12</t>
  </si>
  <si>
    <t>прочие</t>
  </si>
  <si>
    <t>приобретение жилых помещений у лиц, не являющихся застройщиками</t>
  </si>
  <si>
    <t>мероприятие программы 6</t>
  </si>
  <si>
    <t>мероприятие подпрограммы 14</t>
  </si>
  <si>
    <t>мероприятие подпрограммы 15</t>
  </si>
  <si>
    <t>мероприятие подпрограммы 16</t>
  </si>
  <si>
    <t>мероприятие подпрограммы 17</t>
  </si>
  <si>
    <t>мероприятие подпрограммы  1</t>
  </si>
  <si>
    <t>мероприятия подпрограммы 5</t>
  </si>
  <si>
    <t>мероприятие подпрограммы 13</t>
  </si>
  <si>
    <t>мероприятия программы 1</t>
  </si>
  <si>
    <t>возврат средств Фонда соедйствия реформирования ЖКХ по 1 этапу по программе переселения</t>
  </si>
  <si>
    <t>6.1.</t>
  </si>
  <si>
    <t>Развитие имущественных отношений в Березовском районе</t>
  </si>
  <si>
    <t>6.2.</t>
  </si>
  <si>
    <t>6.3.</t>
  </si>
  <si>
    <t>Обеспечение реализции муниципальной программы</t>
  </si>
  <si>
    <t>853</t>
  </si>
  <si>
    <t>проведение воспитательной, пропагандистской  работы с населением, направленной на предупреждение терроризма и экстремизма</t>
  </si>
  <si>
    <t xml:space="preserve">Разработка и изготовление наглядно-агитационной продукции (памяток, 
брошюр, календарей, информационных щитов и т.п.) антитеррористической направленности
</t>
  </si>
  <si>
    <t>ед.</t>
  </si>
  <si>
    <t>Информирование населения городского округа о порядке действий при  угрозе возникновения террористических актов, посредством размещения информации в СМИ</t>
  </si>
  <si>
    <t>организация воспитательной работы в объектах социальной сферы, учреждений образования, культуры и в местах массового скопления населения</t>
  </si>
  <si>
    <t>Проведение в учебных заведениях мероприятий, направленных на исключение случаев национальной вражды и поддержание здорового межнационального климата отношений, воспитания толерантности, распространение  информационно-пропагандистских материалов профилактического характера антитеррористической направленности</t>
  </si>
  <si>
    <t>Распространение среди читателей библиотек информационно-пропагандистских материалов профилактического характера антитеррористической направленности</t>
  </si>
  <si>
    <t xml:space="preserve">Организация размещения в местах массового пребывания людей средств наглядной агитации (плакаты, листовки), предупреждающих о необходимости бдительности в связи с возможностью террористических актов     </t>
  </si>
  <si>
    <t>уменьшение  проявлений экстремизма и негативного отношения к лицам других национальностей и религиозных конфессий</t>
  </si>
  <si>
    <t>Размещение памяток толерантного поведения к людям других национальностей и религиозных конфессий на официальном сайте Администрации  района в сети Интернет</t>
  </si>
  <si>
    <t xml:space="preserve">Создание в библиотечной сети  условий для хранения, обновления и доступного пользования информативно-воспитательной литературой, способствующей:
-  укреплению межнациональных отношений, чувства уважения к традициям граждан различных  национальностей;
- негативному восприятию проявлений социальной, расовой, национальной или религиозной розни
</t>
  </si>
  <si>
    <t>недопущение наличия свастики и иных элементов экстремистской направленности на объектах районной инфраструктуры</t>
  </si>
  <si>
    <t>Проверка объектов муниципальной собственности на предмет наличия свастики и иных элементов экстремистской направленности</t>
  </si>
  <si>
    <t>0,01      (не более 15)</t>
  </si>
  <si>
    <t>0             (не более 5)</t>
  </si>
  <si>
    <t>85,2         (не менее 85)</t>
  </si>
  <si>
    <t>66,3         (не более 100)</t>
  </si>
  <si>
    <t>1,24       (не более 30)</t>
  </si>
  <si>
    <t>85,2        (не менее 85)</t>
  </si>
  <si>
    <t>муниципальная программа: "Развитие земельно-имущественных отношений в Березовском районе "</t>
  </si>
  <si>
    <t>муниципальная программа: "Развитие образования Березовского района"</t>
  </si>
  <si>
    <t>муниципальная программа: "Управление муниципальными финансами"</t>
  </si>
  <si>
    <t>Руководитель Финансового управления</t>
  </si>
  <si>
    <t>___________ Е.В. Мамедова</t>
  </si>
  <si>
    <t>основное мероприятияе 3</t>
  </si>
  <si>
    <t>033</t>
  </si>
  <si>
    <t>исп. Патрушева Наталья Юрьевна    8 (39175) 2-10-53</t>
  </si>
  <si>
    <t>мероприятие программы 5</t>
  </si>
  <si>
    <t>мероприятие программы 9</t>
  </si>
  <si>
    <t>мероприятие программы 11</t>
  </si>
  <si>
    <t>мероприятие программы 12</t>
  </si>
  <si>
    <t>мероприятие программы 13</t>
  </si>
  <si>
    <t>Молодежная политика Березовского района</t>
  </si>
  <si>
    <t xml:space="preserve">Развитие сельского хозяйства урегулирование рынков сельскохозяйственной продукции, сырья и продовольствии в Березовском районе </t>
  </si>
  <si>
    <t xml:space="preserve">Управление муниципальными финансами Березовского района </t>
  </si>
  <si>
    <t>«Реформирование,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</si>
  <si>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>2015г. (отчетный год)</t>
  </si>
  <si>
    <t>2016 г.  (текущий год)</t>
  </si>
  <si>
    <t>2015 (отчетный год)</t>
  </si>
  <si>
    <t>2016 (текущий год)</t>
  </si>
  <si>
    <t>Приложение № 12</t>
  </si>
  <si>
    <t>0210075520</t>
  </si>
  <si>
    <t>129</t>
  </si>
  <si>
    <t>0210080230</t>
  </si>
  <si>
    <t>0210080610</t>
  </si>
  <si>
    <t>119</t>
  </si>
  <si>
    <t>0210080620</t>
  </si>
  <si>
    <t>0210080630</t>
  </si>
  <si>
    <t>02100R0820</t>
  </si>
  <si>
    <t xml:space="preserve">субвенции на обеспечение гос.гарантий реализации права на получение общедоступного и бесплатного дошкольного образования в муниципальных дошкольных образовательных организациях в части обеспечениядеятельности административно-хозяйственного, учебно-впомогательного персонала и иных категорий работников </t>
  </si>
  <si>
    <t>0220074080</t>
  </si>
  <si>
    <t xml:space="preserve">субвенции на обеспечение гос.гарантий реализации права на получение общедоступного и бесплатного начального общего, основного общего , среднего общего образования в муниципальных образовательных организациях в части обеспечениядеятельности административно-хозяйственного, учебно-впомогательного персонала и иных категорий работников </t>
  </si>
  <si>
    <t>0220074090</t>
  </si>
  <si>
    <t>022075540</t>
  </si>
  <si>
    <t>обеспечение питанием детей, обучающих в муниципальных и частных образовательных организациях</t>
  </si>
  <si>
    <t>0220075880</t>
  </si>
  <si>
    <t>0220075660</t>
  </si>
  <si>
    <t>0220080610</t>
  </si>
  <si>
    <t>0220080620</t>
  </si>
  <si>
    <t>0220080630</t>
  </si>
  <si>
    <t>0220080640</t>
  </si>
  <si>
    <t>0220075560</t>
  </si>
  <si>
    <t>0310081010</t>
  </si>
  <si>
    <t>поздравление Юбилеров 90 лет и старше</t>
  </si>
  <si>
    <t>0310081020</t>
  </si>
  <si>
    <t>0360080610</t>
  </si>
  <si>
    <t>0370080230</t>
  </si>
  <si>
    <t>0420009502</t>
  </si>
  <si>
    <t>0420097030</t>
  </si>
  <si>
    <t>0420097050</t>
  </si>
  <si>
    <t>0430081010</t>
  </si>
  <si>
    <t>04500757000</t>
  </si>
  <si>
    <t>0450080610</t>
  </si>
  <si>
    <t>0810080620</t>
  </si>
  <si>
    <t>0810080630</t>
  </si>
  <si>
    <t>0820081010</t>
  </si>
  <si>
    <t>0830080640</t>
  </si>
  <si>
    <t>0830081010</t>
  </si>
  <si>
    <t>0840051440</t>
  </si>
  <si>
    <t>0840074880</t>
  </si>
  <si>
    <t>0840080230</t>
  </si>
  <si>
    <t>0840080620</t>
  </si>
  <si>
    <t>0840080610</t>
  </si>
  <si>
    <t>0840000000</t>
  </si>
  <si>
    <t>0830000000</t>
  </si>
  <si>
    <t>0820000000</t>
  </si>
  <si>
    <t>0810000000</t>
  </si>
  <si>
    <t>0800000000</t>
  </si>
  <si>
    <t>0330000000</t>
  </si>
  <si>
    <t>0370000000</t>
  </si>
  <si>
    <t>0360000000</t>
  </si>
  <si>
    <t>0340000000</t>
  </si>
  <si>
    <t>0320000000</t>
  </si>
  <si>
    <t>0310000000</t>
  </si>
  <si>
    <t>0300000000</t>
  </si>
  <si>
    <t>0900000000</t>
  </si>
  <si>
    <t>0910000000</t>
  </si>
  <si>
    <t>0910081010</t>
  </si>
  <si>
    <t>1000000000</t>
  </si>
  <si>
    <t>1010000000</t>
  </si>
  <si>
    <t>1010074560</t>
  </si>
  <si>
    <t>1010080610</t>
  </si>
  <si>
    <t>1090081070</t>
  </si>
  <si>
    <t xml:space="preserve">средства на повышение размеров оплаты труда отдельным категориям работников бюджетной сферы края по агентству молодежной политики </t>
  </si>
  <si>
    <t>1010010430</t>
  </si>
  <si>
    <t>1020000000</t>
  </si>
  <si>
    <t>1020081010</t>
  </si>
  <si>
    <t>1110081010</t>
  </si>
  <si>
    <t>1100000000</t>
  </si>
  <si>
    <t>1400000000</t>
  </si>
  <si>
    <t>1430000000</t>
  </si>
  <si>
    <t>1430050550</t>
  </si>
  <si>
    <t>1430075170</t>
  </si>
  <si>
    <t>14300R0550</t>
  </si>
  <si>
    <t>1420000000</t>
  </si>
  <si>
    <t>1420075180</t>
  </si>
  <si>
    <t>1500000000</t>
  </si>
  <si>
    <t>1590000000</t>
  </si>
  <si>
    <t>1590081020</t>
  </si>
  <si>
    <t>1590081070</t>
  </si>
  <si>
    <t>1590081060</t>
  </si>
  <si>
    <t>1590081050</t>
  </si>
  <si>
    <t>1590081030</t>
  </si>
  <si>
    <t>1590080230</t>
  </si>
  <si>
    <t>1590080280</t>
  </si>
  <si>
    <t>1590081080</t>
  </si>
  <si>
    <t xml:space="preserve">установка пожарной сигнализации </t>
  </si>
  <si>
    <t>0210000000</t>
  </si>
  <si>
    <t>0220000000</t>
  </si>
  <si>
    <t>1600000000</t>
  </si>
  <si>
    <t>1610081010</t>
  </si>
  <si>
    <t>1800000000</t>
  </si>
  <si>
    <t>1810000000</t>
  </si>
  <si>
    <t>1810086010</t>
  </si>
  <si>
    <t>1810087010</t>
  </si>
  <si>
    <t>1820000000</t>
  </si>
  <si>
    <t>1820081010</t>
  </si>
  <si>
    <t>1830000000</t>
  </si>
  <si>
    <t>1830080230</t>
  </si>
  <si>
    <t>0400000000</t>
  </si>
  <si>
    <t>0450000000</t>
  </si>
  <si>
    <t>0430000000</t>
  </si>
  <si>
    <t>0420000000</t>
  </si>
  <si>
    <t>своевременное и качественное исполнение переданных отдельных государственных и муниципальных полномочий в сфере социальной поддержки и социального обслуживания граждан</t>
  </si>
  <si>
    <t>не менее 90,0</t>
  </si>
  <si>
    <t>показатель - доля муниципальных служащих получающих выплату пенсии за выслугу лет на территории Березовского района, от числа имеющих на нее право</t>
  </si>
  <si>
    <t>не менее 95,0</t>
  </si>
  <si>
    <t>показатель - доля музеев подключенных к сети Интернет, в общем количестве общедоступных музеев</t>
  </si>
  <si>
    <t>Развитие сельских территорий, рост занятости и уровня жизни сельского населения, повышение конкурентоспособности продукции сельского хозяйства, пищевой и перерабатывающей промышленности</t>
  </si>
  <si>
    <t>целевой показатель - индекс производства - сельское хозяйство</t>
  </si>
  <si>
    <t>4.4.</t>
  </si>
  <si>
    <t>обеспечение выполнения надлежащим образом отдельных полномочий по решению вопросов поддержки сельскохозяйственного производства</t>
  </si>
  <si>
    <t>повышение конкурентноспособности продукции сельского хозяйства, пищевой и перерабатывающей промышленности</t>
  </si>
  <si>
    <t>повышение эффективности и конкурентоспособности продукции сельского хозяйства и перерабатывающей промышленности за счет технической и технологической модернизации производства</t>
  </si>
  <si>
    <t>тон</t>
  </si>
  <si>
    <t>показатель - произодство продукции (мясо, молоко)</t>
  </si>
  <si>
    <t>1040                                 1500</t>
  </si>
  <si>
    <t>1730            5400</t>
  </si>
  <si>
    <t>2450      7500</t>
  </si>
  <si>
    <t xml:space="preserve">показатель - количество спортивных сооружений в Березовском районе </t>
  </si>
  <si>
    <t xml:space="preserve">показатель - доля граждан Березовского района, систематически занимающихся физической культурой и спортом от общей численности населения </t>
  </si>
  <si>
    <t>показатель - доля лиц с ограниченными возможностями здоровья и инвалидов, систематически занимающихся физической культурой и спортом в общей численности данной категории населения</t>
  </si>
  <si>
    <t>показатель  - количество участников официальных физкультурных мероприятий и спортивных соревнований, проводимых на территории Березовского района, согласно календарному плану официальных физкультурных и спортивных мероприятий Березовского района</t>
  </si>
  <si>
    <t>показатель - оценка стоимости земельных участков, находящихся в муниципальной собственности, подлежащих реализации</t>
  </si>
  <si>
    <t>показатель - количество заключенных договоров на установку рекламных конструкций</t>
  </si>
  <si>
    <t>показатель - оценка стоимости права на заключение договоров на установку рекламнгых конструкций</t>
  </si>
  <si>
    <t>показатель - актуализация генеральных планов и правил землепользования и застройки поселений</t>
  </si>
  <si>
    <t>показатель - подготовка карт (планов) объектов землеустройства для внесения сведений о границах населенных пунктов в государственный кадастр недвижимости</t>
  </si>
  <si>
    <t>не более 15</t>
  </si>
  <si>
    <t>не более 5</t>
  </si>
  <si>
    <t>не менее 91</t>
  </si>
  <si>
    <t>не менее 3456</t>
  </si>
  <si>
    <t>не более 100</t>
  </si>
  <si>
    <t>пенсии за выслугу лет</t>
  </si>
  <si>
    <t>поздравление Юбиляров 90 лет и старше</t>
  </si>
  <si>
    <t>аппарат 2016 (прочие закупки)</t>
  </si>
  <si>
    <t>мероприятия подпрограммы 3</t>
  </si>
  <si>
    <t>аппарат 2016 (компенсация по з/плате)</t>
  </si>
  <si>
    <t>мероприятия подпрограммы 4</t>
  </si>
  <si>
    <t>средства на повышение размеров оплаты труда отдельным категориям работников бюджетной сферы по агентству молодежной политики</t>
  </si>
  <si>
    <t>мерприятие 3</t>
  </si>
  <si>
    <t>показатель - количество рейсов</t>
  </si>
  <si>
    <t>показатель исключен из программы</t>
  </si>
  <si>
    <t>3,6           6,4          1,35</t>
  </si>
  <si>
    <t>0                 0              0</t>
  </si>
  <si>
    <t>установка пожарной сигнализации</t>
  </si>
  <si>
    <t>субвенциии на обеспечение жильем детей-сирот (из краевого  бюджета)</t>
  </si>
  <si>
    <t>показатель выполнен на 100%</t>
  </si>
  <si>
    <t>показатель не выполнен,  в связи с отсутствием здания у музея</t>
  </si>
  <si>
    <t>мероприятие не запланировано на 2016 год</t>
  </si>
  <si>
    <t xml:space="preserve">дотации бюджетам поселений за счет средств местного бюджета </t>
  </si>
  <si>
    <t xml:space="preserve">показатель - доля расходов на обслуживание муниципального долга Березовском районе в объеме расходов районного бюджета, за исключением объема 
расходов, которые осуществляются за счет 
субвенций, предоставляемых из бюджетов бюджетной системы Российской Федерации
</t>
  </si>
  <si>
    <t>исключены из подпрограммы на 2016 год</t>
  </si>
  <si>
    <t>показатель выполнен а 100%</t>
  </si>
  <si>
    <t>субсидии н проведение мероприятий, направленных на обеспечение безопасного участия для детей в дорожном движении</t>
  </si>
  <si>
    <t>0210073980</t>
  </si>
  <si>
    <t>основное мероприятие 19</t>
  </si>
  <si>
    <t>субсидии на осуществление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</t>
  </si>
  <si>
    <t>0210077460</t>
  </si>
  <si>
    <t>софинансирование  субсидии н проведение мероприятий, направленных на обеспечение безопасного участия для детей в дорожном движении</t>
  </si>
  <si>
    <t>софинансирование субсидии на осуществление расходов, направленных на создание безопасных и комфортных условий функционирования объектов муниципальной собственности, развитие муниципальных учреждений</t>
  </si>
  <si>
    <t>02100S7460</t>
  </si>
  <si>
    <t>региональные выплаты и выплаты, обеспечивающие уровень заработной платы работникам бюджетной сферы не ниже размера минимальной заработной платы</t>
  </si>
  <si>
    <t>0220010210</t>
  </si>
  <si>
    <t>персональные выплаты, устанавливаемые в целях повышения оплты труда молодым специалистам</t>
  </si>
  <si>
    <t>0220010310</t>
  </si>
  <si>
    <t>субсидии на организаию отдыха детей и их оздоровление</t>
  </si>
  <si>
    <t>0220073970</t>
  </si>
  <si>
    <t>0220075630</t>
  </si>
  <si>
    <t>софинансирование субсидии на организаию отдыха детей и их оздоровление</t>
  </si>
  <si>
    <t>02200S3970</t>
  </si>
  <si>
    <t>софинансирование субсидии на развитие нфраструктуры общеобразовательных учреждений</t>
  </si>
  <si>
    <t>02200S5630</t>
  </si>
  <si>
    <t>0310006400</t>
  </si>
  <si>
    <t>0420009602</t>
  </si>
  <si>
    <t>софинансирование субсидии на обеспечение меропритий по переселению граждан из аварийного жилищного фонда</t>
  </si>
  <si>
    <t>04200S9602</t>
  </si>
  <si>
    <t xml:space="preserve">региональные выплаты </t>
  </si>
  <si>
    <t>0810010210</t>
  </si>
  <si>
    <t>персональные выплаты молодым специалистам</t>
  </si>
  <si>
    <t>0810010310</t>
  </si>
  <si>
    <t>региональные выплаты работникам бюджетной сферы</t>
  </si>
  <si>
    <t>0830010210</t>
  </si>
  <si>
    <t>0830010310</t>
  </si>
  <si>
    <t>0840010210</t>
  </si>
  <si>
    <t>основное мероприятияе 1</t>
  </si>
  <si>
    <t>основное мероприятияе 2</t>
  </si>
  <si>
    <t>1020050200</t>
  </si>
  <si>
    <t>10200R0200</t>
  </si>
  <si>
    <t>Устойчивое развитие сельских территорий Березовского района</t>
  </si>
  <si>
    <t>софинансирование на реализацию муниципальной продпрограммы</t>
  </si>
  <si>
    <t>14500S4100</t>
  </si>
  <si>
    <t>передача полномочий в области ведения адресного хозяйства архитекруты</t>
  </si>
  <si>
    <t>1590080250</t>
  </si>
  <si>
    <t>дотация на поддержку мер по обеспечению сбалансированности бюджетов муниципальных образований района для софинансирования субсидии на осуществление части полномочий по обеспечению коммунальной и транспортной инфраструктуры земельных участков, предоставленных для многодетных семей</t>
  </si>
  <si>
    <t>1810088020</t>
  </si>
  <si>
    <t>региональные выплаты</t>
  </si>
  <si>
    <t>передача полномочий в области ведения адресного хозяйства архитектуры</t>
  </si>
  <si>
    <t>региональные выплаты, обеспечивающие уровень заработной платы работникам бюджетной сферы</t>
  </si>
  <si>
    <t>персональные выплаты, устанавливаемые в целях повышения оплаты труда молодым специалистам</t>
  </si>
  <si>
    <t>субсидии на организацию отдыха детей и их оздоровление</t>
  </si>
  <si>
    <t>софинансирование субсидии на организацию отдыха детей и их оздоровление</t>
  </si>
  <si>
    <t>субсидии на развитие инфраструктуры общеобразовательных учреждений</t>
  </si>
  <si>
    <t>соинансирование субсидии на развитие инфраструктуры общеобразовательных учреждений</t>
  </si>
  <si>
    <t>мероприятие подпрограммы 18</t>
  </si>
  <si>
    <t>мероприятие подпрограммы 19</t>
  </si>
  <si>
    <t>мероприятие подпрограммы 20</t>
  </si>
  <si>
    <t>мероприятие подпрограммы 21</t>
  </si>
  <si>
    <t>мероприятие подпрограммы 22</t>
  </si>
  <si>
    <t>мероприятие подпрограммы 23</t>
  </si>
  <si>
    <t>мероприятие подпрограммы 24</t>
  </si>
  <si>
    <t>мероприятие подпрограммы 25</t>
  </si>
  <si>
    <t>мероприятие подпрограммы 26</t>
  </si>
  <si>
    <t>мероприятие программы 7</t>
  </si>
  <si>
    <t>мероприятие программы 8</t>
  </si>
  <si>
    <t>мероприятие программы 14</t>
  </si>
  <si>
    <t>мероприятие программы 15</t>
  </si>
  <si>
    <t>мероприятия программы 16</t>
  </si>
  <si>
    <t>субсидии на проведение мероприятий направленных на обеспечение безапасного участия для детей в дорожном движении</t>
  </si>
  <si>
    <t>софинансирование субсидии на проведение мероприятий направленных на обеспечение безапасного участия для детей в дорожном движении</t>
  </si>
  <si>
    <t>субсидии на осущствление расходов, направленных на создание безопасных и комфортных условий функционирования объектов муниципальной собственности</t>
  </si>
  <si>
    <t>софинансирование субсидии на осущствление расходов, направленных на создание безопасных и комфортных условий функционирования объектов муниципальной собственности</t>
  </si>
  <si>
    <t>мероприятия подпрограммы 6</t>
  </si>
  <si>
    <t>мероприятие подпрограммы  7</t>
  </si>
  <si>
    <t>мероприятие подпрограммы 27</t>
  </si>
  <si>
    <t>софинансирование субсидия на обесечение мероприятий по переселению граждан из аварийного жилья</t>
  </si>
  <si>
    <t>мероприятие подпрограммы  5</t>
  </si>
  <si>
    <t>основное мероприятие 20</t>
  </si>
  <si>
    <t>основное мероприятие 21</t>
  </si>
  <si>
    <t>основное мероприятие 22</t>
  </si>
  <si>
    <t>основное мероприятие 23</t>
  </si>
  <si>
    <t>основное мероприятие 24</t>
  </si>
  <si>
    <t>основное мероприятие 25</t>
  </si>
  <si>
    <t>основное мероприятие 26</t>
  </si>
  <si>
    <t>основное мероприятие 27</t>
  </si>
  <si>
    <t>показатель выполнен на 80%</t>
  </si>
  <si>
    <t>на 2016 год по итогам конкурса субвенции не будут выделятся</t>
  </si>
  <si>
    <t>«Энергосбережение и повышение энергетической эффективности в Березовском районе Красноярского края"</t>
  </si>
  <si>
    <t>«Обеспечение доступным и комфортным жильем жителей Березовского района»</t>
  </si>
  <si>
    <t>0840010310</t>
  </si>
  <si>
    <t>1450000000</t>
  </si>
  <si>
    <t>1590080240</t>
  </si>
  <si>
    <t>основное мероприятие 28</t>
  </si>
  <si>
    <t>02100S3980</t>
  </si>
  <si>
    <t>1403</t>
  </si>
  <si>
    <t>софинансирование субсидии субъектам малого и (или) среднего предпринимательства на возмещение части затрат на приобретение оборудования в целях создания и (или) развития, и (или) модернизации производства товаров</t>
  </si>
  <si>
    <t>111076070</t>
  </si>
  <si>
    <t>0408</t>
  </si>
  <si>
    <t>основсное мероприятие 17</t>
  </si>
  <si>
    <t>основное мероприятие 29</t>
  </si>
  <si>
    <t>значение показателя в отчетном периоде выполнено на 100%, за отчетный период численность граждан, получивших услуги составила 2309 чел. из 2309 граждан обратившихся в учреждение</t>
  </si>
  <si>
    <t>муниципальная программа: "Система социальной защиты граждан Березовского района"</t>
  </si>
  <si>
    <t>"Повышение качества жизни отдельных категорий граждан в т.ч. инвалидов, степени их социальной защищенности"</t>
  </si>
  <si>
    <t>"Повышение качества и доступности социальных услуг населению"</t>
  </si>
  <si>
    <t>"Обеспечение реализации муниципальной программы и прочие мероприятия"</t>
  </si>
  <si>
    <t>"Доступная среда"</t>
  </si>
  <si>
    <t>муниципальная программа: "Культура Березовского района"</t>
  </si>
  <si>
    <t>создание условий для развития и реализации культурного, образовательного и духовного потенциала населения Березовского района Красноярского края, создание и продвижение конкурентоспособного туристского продукта на основе имеющейся инфраструктуры туризма и использования историко-культурного и природного потенциала Березовского района Красноярского края</t>
  </si>
  <si>
    <t>сохранение и эффективное использование культурного наследия Березовского района</t>
  </si>
  <si>
    <t>"Сохранение культурного наследия"</t>
  </si>
  <si>
    <t xml:space="preserve">поощрение жителей Березовского района за выдающиеся личные заслуги в сфере общественной, государственной или муниципальной деятельности, профессиональные успехи, значительные достижения в области науки, культуры, спорта. </t>
  </si>
  <si>
    <t>"Почетный гражданин Березовского района"</t>
  </si>
  <si>
    <t>обеспечение доступа населения Березовского района к культурным благам и участию в культурной жизни</t>
  </si>
  <si>
    <t>"Поддержка любительского  народного творчества и организация досуга населения"</t>
  </si>
  <si>
    <t>создание условий для устойчивого развития отрасли «культура»</t>
  </si>
  <si>
    <t>"Обеспечение реализации муниципальной программы и прочих мероприятий"</t>
  </si>
  <si>
    <t>Культура Березовского района</t>
  </si>
  <si>
    <t>муниципальная программа: "Молодежная политика Березовского района"</t>
  </si>
  <si>
    <t>показатель выполене на 100 % изх запланированных 2 моловых семей, 2 семьи улучшили свои жилищные условия</t>
  </si>
  <si>
    <t>улучшили жилищные условия 2 молодые семьи</t>
  </si>
  <si>
    <t>"Патриотическое воспитание и вовлечение молодежи Березовского района в социальную практику"</t>
  </si>
  <si>
    <t>"Обеспечение жильем молодых семей в Березовском районе"</t>
  </si>
  <si>
    <t>муниципальная программа: "Развитие сельского хозяйства и регулирование рынков сельскохозяйственной продукции, сырья и продовольствия в Березовском районе"</t>
  </si>
  <si>
    <t>"Поддержка малых форм хозяйствования"</t>
  </si>
  <si>
    <t>нет заявлений граждан по факту укусов безнадзорными животными, показатель выполнен на 100%</t>
  </si>
  <si>
    <t>"Создание благоприятных условий в сельских территориях"</t>
  </si>
  <si>
    <t>"Развитие сельскохозяйственного производства, в том числе мощностей по переработке сельскохозяйственной продукции"</t>
  </si>
  <si>
    <t>муниципальная программа: "Развитие физической культуры, спорта в Березовском районе"</t>
  </si>
  <si>
    <t>"Развитие адаптивной физической культуры и спорта"</t>
  </si>
  <si>
    <t>мероприятия программы 17</t>
  </si>
  <si>
    <t>муниципальная программа: "Поддержка субъектов малого и среднего предпринимательства в Березовском районе"</t>
  </si>
  <si>
    <t>мероприятия программы 3</t>
  </si>
  <si>
    <t>"Развитие дошкольного, общего и дополнительного образования детей"</t>
  </si>
  <si>
    <t>"Создание условий для эффективного и ответственного управления муниципальными финансами, повышения устойчивости бюджетов муниципальных образований Березовского района"</t>
  </si>
  <si>
    <t>"Управление муниципальным долгом Березовского района"</t>
  </si>
  <si>
    <t>муниципальная программа: "Реформирование, модернизация жилищно-коммунального хозяйства, развитие транспортной инфраструктуры и повышение энергетической эффективности Березовского района Красноярского края"</t>
  </si>
  <si>
    <t xml:space="preserve">Обеспечение населения района качественными жилищно-коммунальными услугами
</t>
  </si>
  <si>
    <t xml:space="preserve">«Развитие транспортной системы: ремонт подъездов к садоводческим обществам, содержание дорожно-уличной сети на территории Березовского района» </t>
  </si>
  <si>
    <t>субсидия на финансирование (возмещение) расходов на строительство муниципальных объектов коммунальной и транспортной инфраструктуры</t>
  </si>
  <si>
    <t>софинансирование субсидии на финансирование (возмещение) расходов на строительство муниципальных объектов коммунальной и транспортной инфраструктуры</t>
  </si>
  <si>
    <t>муниципальная программа: "Профилактика терроризма и экстремизма на территории Березовского района Красноярского края"</t>
  </si>
  <si>
    <t>показатель выполнен а 80%</t>
  </si>
  <si>
    <t>основное мероприятие 30</t>
  </si>
  <si>
    <t>мероприятие подпрограммы 28</t>
  </si>
  <si>
    <t>мероприятие подпрограммы  9</t>
  </si>
  <si>
    <t>мероприятие подпрограммы 29</t>
  </si>
  <si>
    <t>мероприятие подпрограммы 30</t>
  </si>
  <si>
    <t>мероприятие подпрограммы  6</t>
  </si>
  <si>
    <t>Патриотическое воспитание и вовлечение молодежи Березовского района в социальную практику</t>
  </si>
  <si>
    <t>0220075640</t>
  </si>
  <si>
    <t>540</t>
  </si>
  <si>
    <t>243</t>
  </si>
  <si>
    <t>1520075910</t>
  </si>
  <si>
    <t>актуализация документов территориального планирования и градостроительного зонирования муниципальных образований</t>
  </si>
  <si>
    <t>софинансирование на актуализацию документов территориального планирования и градостроительного зонирования муниципальных образований</t>
  </si>
  <si>
    <t>15200S5910</t>
  </si>
  <si>
    <t>субсидия на введение дополнительных мест в системе дошкольного образования детей посредством строительства, реконструкции и капитального ремонта зданий муниципальных образовательных организаций, приобретение зданий и помещений, а также оборудования и мебели для создания условий, позволяющих реализовать образовательную программу дошкольного образования детей</t>
  </si>
  <si>
    <t>0220075600</t>
  </si>
  <si>
    <t>субвенциии на обеспечение жильем детей-сирот (из краевого бюджета)</t>
  </si>
  <si>
    <t>02100S0820</t>
  </si>
  <si>
    <t>Начальник отдела экономического развития</t>
  </si>
  <si>
    <t>______________ Л.В. Морозова</t>
  </si>
  <si>
    <t>мероприятие подпрограммы</t>
  </si>
  <si>
    <t>субвенциии на обеспечение жильем детей-сирот (из местного бюджета)</t>
  </si>
  <si>
    <t>показатель выполнен на 157,1%</t>
  </si>
  <si>
    <t>мониторинг будет до 01.04.2017г.</t>
  </si>
  <si>
    <t>показатель выполнен на 109%</t>
  </si>
  <si>
    <t>показатель выполнен на 133,8%</t>
  </si>
  <si>
    <t>имеется кредитеорская задолженность</t>
  </si>
  <si>
    <t>показатель выполнен на 100% (недостаточность средств)</t>
  </si>
  <si>
    <t>не менее 95%</t>
  </si>
  <si>
    <t>показатель выполнен на 70%</t>
  </si>
  <si>
    <t>показатель выполнен на 87,3% (снижение налоговых и неналоговых доходов поселений)</t>
  </si>
  <si>
    <t>хх</t>
  </si>
  <si>
    <t>показатель будет исполнен в 2017 году согласно поступлений средств из краевого бюджета</t>
  </si>
  <si>
    <t>показатели исполнены на 100%, в 2016 году по концессиионному соглашению в ГП КК "ЦРКК" на обслуживание переданы котельные, тепловые сети, водонапорные башни, КНС, сети водоснабжения и водоотведения в пБерезовка, данный исполнитель кум.услуг проводит мероприятия по энергосбережению</t>
  </si>
  <si>
    <t>показатель выполнен на 99,4%</t>
  </si>
  <si>
    <t>показатель выполнен на 99,0%</t>
  </si>
  <si>
    <t>В 2016 году произведен капитальный ремонт участка сетей водоснабжения от НФС до К-1 с.Зыково ул. Школьная; проведена реконструкция участка канализационной сети от КК-1 до КК-2 с.Зыково ул.Школьная; выполнен капитальный ремонт септика п.Березовка; капитальный ремонт водопроводной сети п.Березовка ул.Дружбы,120Б</t>
  </si>
  <si>
    <t>показатель исполнен на 100%</t>
  </si>
  <si>
    <t>ведётся строительство многоквартирного дома по ул.Дружба, срок окончания 2017 год</t>
  </si>
  <si>
    <t>в 2016 году произведены работы по разработке проектной, рабочей документации по объекту "Внешнее электроснабжение 311 жилых домов на напряжение 10-04 кВ, показатель будет выполнен в 2017 году, согласно графика финансирования средств краевого бюджета</t>
  </si>
  <si>
    <t>показатель выполнен на 75% (недостаточность средств)</t>
  </si>
  <si>
    <t>показатель выполнен на 50% (недостаточность средств)</t>
  </si>
  <si>
    <t>показатель выполнен на 43,1% (недостаточность средств)</t>
  </si>
  <si>
    <t>показатель не выполнен (заявительный характер)</t>
  </si>
  <si>
    <t>показатель выполнен на 88% (недостаточность средств)</t>
  </si>
  <si>
    <t xml:space="preserve">показатель выполнен на 75% </t>
  </si>
  <si>
    <t>показатель выполнен на 91,1% (имеется кредиторская задолженность)</t>
  </si>
  <si>
    <t>показатель выполнен на 97,7% (кредиторская задолженность)</t>
  </si>
  <si>
    <t>показатель не выполнен, в связи с недостаточностью бюджетных средств</t>
  </si>
  <si>
    <t>0503</t>
  </si>
  <si>
    <t>9140074610</t>
  </si>
  <si>
    <t>91400S4610</t>
  </si>
  <si>
    <t>показатель выполнен на 89,2%</t>
  </si>
  <si>
    <t>показатель выполнен на 11,7%,  в связи с отсутствием здания у музея</t>
  </si>
  <si>
    <t>показатель выполнен на 97,3%</t>
  </si>
  <si>
    <t>показатель выполнен на 35,6%, не полное доведение лимитов</t>
  </si>
  <si>
    <t>показатель выполнен на 95,5%, заявительный характер</t>
  </si>
  <si>
    <t>показатель не выполнен, нет кандидата на присвоение звания</t>
  </si>
  <si>
    <t>показатель выполнен на 90,5%</t>
  </si>
  <si>
    <t>показатель выполнен на 86,7%</t>
  </si>
  <si>
    <t>показатель выполнен на 92,3%</t>
  </si>
  <si>
    <t>основное мероприятие 31</t>
  </si>
  <si>
    <t>оснооное меропритие 5</t>
  </si>
  <si>
    <t>оснооное меропритие 6</t>
  </si>
  <si>
    <t>по состоянию на 2016 год</t>
  </si>
  <si>
    <t>по состоянию на  2016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</si>
</sst>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27">
    <font>
      <sz val="10"/>
      <name val="Arial Cyr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72">
    <xf numFmtId="0" fontId="0" fillId="0" borderId="0" xfId="0"/>
    <xf numFmtId="0" fontId="2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11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0" fontId="8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left" vertical="top" wrapText="1"/>
    </xf>
    <xf numFmtId="164" fontId="11" fillId="0" borderId="2" xfId="0" applyNumberFormat="1" applyFont="1" applyFill="1" applyBorder="1" applyAlignment="1">
      <alignment vertical="top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3" borderId="0" xfId="0" applyFont="1" applyFill="1"/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9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vertical="center"/>
    </xf>
    <xf numFmtId="2" fontId="23" fillId="2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2" fontId="16" fillId="3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 wrapText="1"/>
    </xf>
    <xf numFmtId="2" fontId="26" fillId="2" borderId="1" xfId="0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6" fillId="3" borderId="23" xfId="0" applyNumberFormat="1" applyFont="1" applyFill="1" applyBorder="1" applyAlignment="1">
      <alignment horizontal="center" vertical="center" wrapText="1"/>
    </xf>
    <xf numFmtId="2" fontId="16" fillId="3" borderId="1" xfId="0" applyNumberFormat="1" applyFont="1" applyFill="1" applyBorder="1" applyAlignment="1">
      <alignment horizontal="center" vertical="center" wrapText="1"/>
    </xf>
    <xf numFmtId="2" fontId="16" fillId="3" borderId="26" xfId="0" applyNumberFormat="1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 wrapText="1"/>
    </xf>
    <xf numFmtId="2" fontId="16" fillId="2" borderId="23" xfId="0" applyNumberFormat="1" applyFont="1" applyFill="1" applyBorder="1" applyAlignment="1">
      <alignment horizontal="center" vertical="center"/>
    </xf>
    <xf numFmtId="2" fontId="16" fillId="2" borderId="26" xfId="0" applyNumberFormat="1" applyFont="1" applyFill="1" applyBorder="1" applyAlignment="1">
      <alignment horizontal="center" vertical="center" wrapText="1"/>
    </xf>
    <xf numFmtId="2" fontId="16" fillId="2" borderId="2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 wrapText="1"/>
    </xf>
    <xf numFmtId="2" fontId="9" fillId="0" borderId="26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 wrapText="1"/>
    </xf>
    <xf numFmtId="2" fontId="16" fillId="3" borderId="5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2" fontId="9" fillId="2" borderId="23" xfId="0" applyNumberFormat="1" applyFont="1" applyFill="1" applyBorder="1" applyAlignment="1">
      <alignment horizontal="center" vertical="center" wrapText="1"/>
    </xf>
    <xf numFmtId="2" fontId="9" fillId="2" borderId="5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/>
    </xf>
    <xf numFmtId="2" fontId="9" fillId="2" borderId="26" xfId="0" applyNumberFormat="1" applyFont="1" applyFill="1" applyBorder="1" applyAlignment="1">
      <alignment horizontal="center" vertical="center"/>
    </xf>
    <xf numFmtId="2" fontId="16" fillId="2" borderId="4" xfId="0" applyNumberFormat="1" applyFont="1" applyFill="1" applyBorder="1" applyAlignment="1">
      <alignment horizontal="center" vertical="center" wrapText="1"/>
    </xf>
    <xf numFmtId="2" fontId="16" fillId="3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6" fillId="3" borderId="4" xfId="0" applyNumberFormat="1" applyFont="1" applyFill="1" applyBorder="1" applyAlignment="1">
      <alignment horizontal="center" vertical="center"/>
    </xf>
    <xf numFmtId="2" fontId="16" fillId="3" borderId="2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9" fillId="0" borderId="5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 wrapText="1"/>
    </xf>
    <xf numFmtId="49" fontId="16" fillId="3" borderId="23" xfId="0" applyNumberFormat="1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3" fillId="3" borderId="26" xfId="0" applyFont="1" applyFill="1" applyBorder="1" applyAlignment="1">
      <alignment horizontal="center" vertical="center" wrapText="1"/>
    </xf>
    <xf numFmtId="49" fontId="16" fillId="3" borderId="2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2" fontId="16" fillId="2" borderId="22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Fill="1" applyBorder="1" applyAlignment="1">
      <alignment horizontal="center" vertical="center"/>
    </xf>
    <xf numFmtId="2" fontId="16" fillId="2" borderId="6" xfId="0" applyNumberFormat="1" applyFont="1" applyFill="1" applyBorder="1" applyAlignment="1">
      <alignment horizontal="center" vertical="center" wrapText="1"/>
    </xf>
    <xf numFmtId="2" fontId="16" fillId="3" borderId="23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13" fillId="3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25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/>
    </xf>
    <xf numFmtId="2" fontId="2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16" fillId="2" borderId="23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2" fontId="9" fillId="0" borderId="25" xfId="0" applyNumberFormat="1" applyFont="1" applyFill="1" applyBorder="1" applyAlignment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/>
    </xf>
    <xf numFmtId="2" fontId="9" fillId="0" borderId="26" xfId="0" applyNumberFormat="1" applyFont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16" fillId="2" borderId="4" xfId="0" applyNumberFormat="1" applyFont="1" applyFill="1" applyBorder="1" applyAlignment="1">
      <alignment horizontal="center" vertical="center" wrapText="1"/>
    </xf>
    <xf numFmtId="2" fontId="9" fillId="0" borderId="23" xfId="0" applyNumberFormat="1" applyFont="1" applyBorder="1" applyAlignment="1">
      <alignment horizontal="center" vertical="center"/>
    </xf>
    <xf numFmtId="2" fontId="16" fillId="0" borderId="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" fontId="23" fillId="0" borderId="2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23" fillId="0" borderId="5" xfId="0" applyNumberFormat="1" applyFont="1" applyFill="1" applyBorder="1" applyAlignment="1">
      <alignment horizontal="center" vertical="center" wrapText="1"/>
    </xf>
    <xf numFmtId="2" fontId="23" fillId="0" borderId="26" xfId="0" applyNumberFormat="1" applyFont="1" applyFill="1" applyBorder="1" applyAlignment="1">
      <alignment horizontal="center" vertical="center" wrapText="1"/>
    </xf>
    <xf numFmtId="2" fontId="23" fillId="0" borderId="4" xfId="0" applyNumberFormat="1" applyFont="1" applyFill="1" applyBorder="1" applyAlignment="1">
      <alignment horizontal="center" vertical="center" wrapText="1"/>
    </xf>
    <xf numFmtId="2" fontId="9" fillId="0" borderId="22" xfId="0" applyNumberFormat="1" applyFont="1" applyBorder="1" applyAlignment="1">
      <alignment horizontal="center" vertical="center"/>
    </xf>
    <xf numFmtId="2" fontId="9" fillId="2" borderId="22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3" fillId="3" borderId="17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26" xfId="0" applyFont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16" fontId="9" fillId="2" borderId="15" xfId="0" applyNumberFormat="1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6" xfId="0" applyFont="1" applyFill="1" applyBorder="1" applyAlignment="1">
      <alignment horizontal="center" vertical="center" wrapText="1"/>
    </xf>
    <xf numFmtId="16" fontId="9" fillId="2" borderId="27" xfId="0" applyNumberFormat="1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6" fillId="3" borderId="31" xfId="0" applyFont="1" applyFill="1" applyBorder="1" applyAlignment="1">
      <alignment horizontal="center"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16" fillId="3" borderId="30" xfId="0" applyFont="1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8" fillId="0" borderId="0" xfId="0" applyFont="1" applyAlignment="1">
      <alignment horizontal="center"/>
    </xf>
    <xf numFmtId="164" fontId="10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4" fillId="0" borderId="1" xfId="0" applyFont="1" applyBorder="1" applyAlignment="1">
      <alignment horizontal="center" vertical="top" wrapText="1"/>
    </xf>
    <xf numFmtId="164" fontId="11" fillId="0" borderId="10" xfId="0" applyNumberFormat="1" applyFont="1" applyFill="1" applyBorder="1" applyAlignment="1">
      <alignment horizontal="center" vertical="top" wrapText="1"/>
    </xf>
    <xf numFmtId="164" fontId="11" fillId="0" borderId="11" xfId="0" applyNumberFormat="1" applyFont="1" applyFill="1" applyBorder="1" applyAlignment="1">
      <alignment horizontal="center" vertical="top" wrapText="1"/>
    </xf>
    <xf numFmtId="164" fontId="11" fillId="0" borderId="12" xfId="0" applyNumberFormat="1" applyFont="1" applyFill="1" applyBorder="1" applyAlignment="1">
      <alignment horizontal="center" vertical="top" wrapText="1"/>
    </xf>
    <xf numFmtId="164" fontId="18" fillId="0" borderId="13" xfId="0" applyNumberFormat="1" applyFont="1" applyFill="1" applyBorder="1" applyAlignment="1">
      <alignment horizontal="center" vertical="top" wrapText="1"/>
    </xf>
    <xf numFmtId="164" fontId="18" fillId="0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6"/>
  <sheetViews>
    <sheetView tabSelected="1" view="pageBreakPreview" zoomScaleSheetLayoutView="100" workbookViewId="0">
      <selection activeCell="G4" sqref="G4:L4"/>
    </sheetView>
  </sheetViews>
  <sheetFormatPr defaultRowHeight="12"/>
  <cols>
    <col min="1" max="1" width="5" style="68" customWidth="1"/>
    <col min="2" max="2" width="33" style="1" customWidth="1"/>
    <col min="3" max="3" width="5.85546875" style="1" customWidth="1"/>
    <col min="4" max="4" width="8.5703125" style="1" customWidth="1"/>
    <col min="5" max="5" width="7.5703125" style="1" customWidth="1"/>
    <col min="6" max="7" width="6.28515625" style="1" customWidth="1"/>
    <col min="8" max="8" width="7.85546875" style="1" customWidth="1"/>
    <col min="9" max="9" width="7.7109375" style="1" customWidth="1"/>
    <col min="10" max="11" width="6.28515625" style="1" customWidth="1"/>
    <col min="12" max="12" width="6.85546875" style="1" customWidth="1"/>
    <col min="13" max="13" width="6.5703125" style="1" customWidth="1"/>
    <col min="14" max="14" width="8.28515625" style="1" customWidth="1"/>
    <col min="15" max="15" width="7.5703125" style="1" customWidth="1"/>
    <col min="16" max="16" width="7.85546875" style="1" customWidth="1"/>
    <col min="17" max="17" width="8.140625" style="1" customWidth="1"/>
    <col min="18" max="18" width="27" style="1" customWidth="1"/>
    <col min="19" max="16384" width="9.140625" style="1"/>
  </cols>
  <sheetData>
    <row r="1" spans="1:18" ht="19.5" customHeight="1">
      <c r="P1" s="774" t="s">
        <v>31</v>
      </c>
      <c r="Q1" s="774"/>
      <c r="R1" s="774"/>
    </row>
    <row r="2" spans="1:18" ht="45.75" customHeight="1">
      <c r="P2" s="774" t="s">
        <v>443</v>
      </c>
      <c r="Q2" s="774"/>
      <c r="R2" s="774"/>
    </row>
    <row r="3" spans="1:18" ht="28.5" customHeight="1">
      <c r="B3" s="773" t="s">
        <v>65</v>
      </c>
      <c r="C3" s="773"/>
      <c r="D3" s="773"/>
      <c r="E3" s="773"/>
      <c r="F3" s="773"/>
      <c r="G3" s="773"/>
      <c r="H3" s="773"/>
      <c r="I3" s="773"/>
      <c r="J3" s="773"/>
      <c r="K3" s="773"/>
      <c r="L3" s="773"/>
      <c r="M3" s="773"/>
      <c r="N3" s="773"/>
      <c r="O3" s="773"/>
      <c r="P3" s="773"/>
      <c r="Q3" s="773"/>
      <c r="R3" s="773"/>
    </row>
    <row r="4" spans="1:18" ht="16.5" customHeight="1">
      <c r="G4" s="777" t="s">
        <v>955</v>
      </c>
      <c r="H4" s="777"/>
      <c r="I4" s="777"/>
      <c r="J4" s="777"/>
      <c r="K4" s="777"/>
      <c r="L4" s="777"/>
    </row>
    <row r="5" spans="1:18" ht="16.5" customHeight="1">
      <c r="G5" s="19"/>
      <c r="H5" s="19"/>
      <c r="I5" s="19"/>
      <c r="J5" s="19"/>
      <c r="K5" s="19"/>
      <c r="L5" s="19"/>
    </row>
    <row r="6" spans="1:18" s="7" customFormat="1" ht="36.75" customHeight="1">
      <c r="A6" s="779" t="s">
        <v>0</v>
      </c>
      <c r="B6" s="775" t="s">
        <v>1</v>
      </c>
      <c r="C6" s="775" t="s">
        <v>11</v>
      </c>
      <c r="D6" s="775" t="s">
        <v>14</v>
      </c>
      <c r="E6" s="775" t="s">
        <v>15</v>
      </c>
      <c r="F6" s="775"/>
      <c r="G6" s="775"/>
      <c r="H6" s="775" t="s">
        <v>2</v>
      </c>
      <c r="I6" s="775"/>
      <c r="J6" s="775"/>
      <c r="K6" s="775"/>
      <c r="L6" s="775"/>
      <c r="M6" s="775"/>
      <c r="N6" s="775"/>
      <c r="O6" s="775"/>
      <c r="P6" s="775" t="s">
        <v>3</v>
      </c>
      <c r="Q6" s="775"/>
      <c r="R6" s="775" t="s">
        <v>59</v>
      </c>
    </row>
    <row r="7" spans="1:18" s="7" customFormat="1" ht="27.75" customHeight="1">
      <c r="A7" s="779"/>
      <c r="B7" s="775"/>
      <c r="C7" s="775"/>
      <c r="D7" s="775"/>
      <c r="E7" s="8">
        <v>2014</v>
      </c>
      <c r="F7" s="775">
        <v>2015</v>
      </c>
      <c r="G7" s="775"/>
      <c r="H7" s="776" t="s">
        <v>6</v>
      </c>
      <c r="I7" s="776"/>
      <c r="J7" s="776" t="s">
        <v>12</v>
      </c>
      <c r="K7" s="776"/>
      <c r="L7" s="775" t="s">
        <v>53</v>
      </c>
      <c r="M7" s="775"/>
      <c r="N7" s="776" t="s">
        <v>16</v>
      </c>
      <c r="O7" s="776"/>
      <c r="P7" s="775" t="s">
        <v>48</v>
      </c>
      <c r="Q7" s="775" t="s">
        <v>49</v>
      </c>
      <c r="R7" s="775"/>
    </row>
    <row r="8" spans="1:18" s="7" customFormat="1" ht="22.5" customHeight="1">
      <c r="A8" s="779"/>
      <c r="B8" s="775"/>
      <c r="C8" s="775"/>
      <c r="D8" s="775"/>
      <c r="E8" s="8" t="s">
        <v>5</v>
      </c>
      <c r="F8" s="8" t="s">
        <v>4</v>
      </c>
      <c r="G8" s="8" t="s">
        <v>5</v>
      </c>
      <c r="H8" s="117" t="s">
        <v>4</v>
      </c>
      <c r="I8" s="117" t="s">
        <v>5</v>
      </c>
      <c r="J8" s="140" t="s">
        <v>4</v>
      </c>
      <c r="K8" s="140" t="s">
        <v>5</v>
      </c>
      <c r="L8" s="8" t="s">
        <v>4</v>
      </c>
      <c r="M8" s="8" t="s">
        <v>5</v>
      </c>
      <c r="N8" s="149" t="s">
        <v>4</v>
      </c>
      <c r="O8" s="149" t="s">
        <v>5</v>
      </c>
      <c r="P8" s="775"/>
      <c r="Q8" s="775"/>
      <c r="R8" s="775"/>
    </row>
    <row r="9" spans="1:18" ht="15.75">
      <c r="A9" s="56">
        <v>1</v>
      </c>
      <c r="B9" s="756" t="s">
        <v>849</v>
      </c>
      <c r="C9" s="757"/>
      <c r="D9" s="757"/>
      <c r="E9" s="757"/>
      <c r="F9" s="757"/>
      <c r="G9" s="757"/>
      <c r="H9" s="757"/>
      <c r="I9" s="757"/>
      <c r="J9" s="757"/>
      <c r="K9" s="757"/>
      <c r="L9" s="757"/>
      <c r="M9" s="757"/>
      <c r="N9" s="757"/>
      <c r="O9" s="757"/>
      <c r="P9" s="757"/>
      <c r="Q9" s="757"/>
      <c r="R9" s="758"/>
    </row>
    <row r="10" spans="1:18" ht="20.25" customHeight="1">
      <c r="A10" s="55"/>
      <c r="B10" s="24" t="s">
        <v>89</v>
      </c>
      <c r="C10" s="744" t="s">
        <v>701</v>
      </c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6"/>
    </row>
    <row r="11" spans="1:18" ht="80.25" customHeight="1">
      <c r="A11" s="780"/>
      <c r="B11" s="742" t="s">
        <v>455</v>
      </c>
      <c r="C11" s="762" t="s">
        <v>78</v>
      </c>
      <c r="D11" s="741"/>
      <c r="E11" s="768">
        <v>96.8</v>
      </c>
      <c r="F11" s="763" t="s">
        <v>447</v>
      </c>
      <c r="G11" s="763">
        <v>100</v>
      </c>
      <c r="H11" s="763" t="s">
        <v>447</v>
      </c>
      <c r="I11" s="763">
        <v>0</v>
      </c>
      <c r="J11" s="763" t="s">
        <v>447</v>
      </c>
      <c r="K11" s="763">
        <v>0</v>
      </c>
      <c r="L11" s="763" t="s">
        <v>447</v>
      </c>
      <c r="M11" s="763">
        <v>100</v>
      </c>
      <c r="N11" s="740" t="s">
        <v>702</v>
      </c>
      <c r="O11" s="740">
        <v>100</v>
      </c>
      <c r="P11" s="742" t="s">
        <v>702</v>
      </c>
      <c r="Q11" s="742" t="s">
        <v>702</v>
      </c>
      <c r="R11" s="768" t="s">
        <v>745</v>
      </c>
    </row>
    <row r="12" spans="1:18" ht="45.75" customHeight="1">
      <c r="A12" s="781"/>
      <c r="B12" s="743"/>
      <c r="C12" s="741"/>
      <c r="D12" s="741"/>
      <c r="E12" s="782"/>
      <c r="F12" s="763"/>
      <c r="G12" s="763"/>
      <c r="H12" s="767"/>
      <c r="I12" s="767"/>
      <c r="J12" s="767"/>
      <c r="K12" s="767"/>
      <c r="L12" s="763"/>
      <c r="M12" s="763"/>
      <c r="N12" s="740"/>
      <c r="O12" s="740"/>
      <c r="P12" s="743"/>
      <c r="Q12" s="743"/>
      <c r="R12" s="743"/>
    </row>
    <row r="13" spans="1:18" ht="12.75">
      <c r="A13" s="150"/>
      <c r="B13" s="151" t="s">
        <v>89</v>
      </c>
      <c r="C13" s="744" t="s">
        <v>453</v>
      </c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6"/>
    </row>
    <row r="14" spans="1:18" ht="79.5" customHeight="1">
      <c r="A14" s="780"/>
      <c r="B14" s="742" t="s">
        <v>454</v>
      </c>
      <c r="C14" s="762" t="s">
        <v>78</v>
      </c>
      <c r="D14" s="741"/>
      <c r="E14" s="763">
        <v>100</v>
      </c>
      <c r="F14" s="763">
        <v>99.7</v>
      </c>
      <c r="G14" s="763">
        <v>100</v>
      </c>
      <c r="H14" s="763">
        <v>99.7</v>
      </c>
      <c r="I14" s="763">
        <v>100</v>
      </c>
      <c r="J14" s="763">
        <v>99.7</v>
      </c>
      <c r="K14" s="763">
        <v>100</v>
      </c>
      <c r="L14" s="763">
        <v>99.7</v>
      </c>
      <c r="M14" s="763">
        <v>100</v>
      </c>
      <c r="N14" s="740">
        <v>99.7</v>
      </c>
      <c r="O14" s="740">
        <v>100</v>
      </c>
      <c r="P14" s="762">
        <v>99.7</v>
      </c>
      <c r="Q14" s="762">
        <v>99.7</v>
      </c>
      <c r="R14" s="762" t="s">
        <v>848</v>
      </c>
    </row>
    <row r="15" spans="1:18" ht="12" customHeight="1">
      <c r="A15" s="781"/>
      <c r="B15" s="778"/>
      <c r="C15" s="741"/>
      <c r="D15" s="741"/>
      <c r="E15" s="767"/>
      <c r="F15" s="763"/>
      <c r="G15" s="763"/>
      <c r="H15" s="767"/>
      <c r="I15" s="767"/>
      <c r="J15" s="767"/>
      <c r="K15" s="767"/>
      <c r="L15" s="763"/>
      <c r="M15" s="763"/>
      <c r="N15" s="740"/>
      <c r="O15" s="740"/>
      <c r="P15" s="741"/>
      <c r="Q15" s="741"/>
      <c r="R15" s="741"/>
    </row>
    <row r="16" spans="1:18" ht="12.75">
      <c r="A16" s="22" t="s">
        <v>115</v>
      </c>
      <c r="B16" s="21" t="s">
        <v>105</v>
      </c>
      <c r="C16" s="747" t="s">
        <v>850</v>
      </c>
      <c r="D16" s="748"/>
      <c r="E16" s="748"/>
      <c r="F16" s="748"/>
      <c r="G16" s="748"/>
      <c r="H16" s="748"/>
      <c r="I16" s="748"/>
      <c r="J16" s="748"/>
      <c r="K16" s="748"/>
      <c r="L16" s="748"/>
      <c r="M16" s="748"/>
      <c r="N16" s="748"/>
      <c r="O16" s="748"/>
      <c r="P16" s="748"/>
      <c r="Q16" s="748"/>
      <c r="R16" s="749"/>
    </row>
    <row r="17" spans="1:18" ht="12.75">
      <c r="A17" s="55"/>
      <c r="B17" s="24" t="s">
        <v>7</v>
      </c>
      <c r="C17" s="744" t="s">
        <v>143</v>
      </c>
      <c r="D17" s="745"/>
      <c r="E17" s="745"/>
      <c r="F17" s="745"/>
      <c r="G17" s="745"/>
      <c r="H17" s="745"/>
      <c r="I17" s="745"/>
      <c r="J17" s="745"/>
      <c r="K17" s="745"/>
      <c r="L17" s="745"/>
      <c r="M17" s="745"/>
      <c r="N17" s="745"/>
      <c r="O17" s="745"/>
      <c r="P17" s="745"/>
      <c r="Q17" s="745"/>
      <c r="R17" s="746"/>
    </row>
    <row r="18" spans="1:18" ht="93.75" customHeight="1">
      <c r="A18" s="55"/>
      <c r="B18" s="337" t="s">
        <v>703</v>
      </c>
      <c r="C18" s="24" t="s">
        <v>78</v>
      </c>
      <c r="D18" s="20">
        <v>7.0000000000000007E-2</v>
      </c>
      <c r="E18" s="314">
        <v>96.6</v>
      </c>
      <c r="F18" s="386">
        <v>95</v>
      </c>
      <c r="G18" s="386">
        <v>96.8</v>
      </c>
      <c r="H18" s="495">
        <v>95</v>
      </c>
      <c r="I18" s="495">
        <v>100</v>
      </c>
      <c r="J18" s="596">
        <v>95</v>
      </c>
      <c r="K18" s="596">
        <v>100</v>
      </c>
      <c r="L18" s="732">
        <v>95</v>
      </c>
      <c r="M18" s="732">
        <v>100</v>
      </c>
      <c r="N18" s="730">
        <v>95</v>
      </c>
      <c r="O18" s="730">
        <v>96.2</v>
      </c>
      <c r="P18" s="20">
        <v>95</v>
      </c>
      <c r="Q18" s="20">
        <v>95</v>
      </c>
      <c r="R18" s="596" t="s">
        <v>745</v>
      </c>
    </row>
    <row r="19" spans="1:18" ht="12.75">
      <c r="A19" s="22" t="s">
        <v>118</v>
      </c>
      <c r="B19" s="21" t="s">
        <v>133</v>
      </c>
      <c r="C19" s="747" t="s">
        <v>851</v>
      </c>
      <c r="D19" s="748"/>
      <c r="E19" s="748"/>
      <c r="F19" s="748"/>
      <c r="G19" s="748"/>
      <c r="H19" s="748"/>
      <c r="I19" s="748"/>
      <c r="J19" s="748"/>
      <c r="K19" s="748"/>
      <c r="L19" s="748"/>
      <c r="M19" s="748"/>
      <c r="N19" s="748"/>
      <c r="O19" s="748"/>
      <c r="P19" s="748"/>
      <c r="Q19" s="748"/>
      <c r="R19" s="749"/>
    </row>
    <row r="20" spans="1:18" ht="12.75">
      <c r="A20" s="55"/>
      <c r="B20" s="24" t="s">
        <v>111</v>
      </c>
      <c r="C20" s="744" t="s">
        <v>135</v>
      </c>
      <c r="D20" s="745"/>
      <c r="E20" s="745"/>
      <c r="F20" s="745"/>
      <c r="G20" s="745"/>
      <c r="H20" s="745"/>
      <c r="I20" s="745"/>
      <c r="J20" s="745"/>
      <c r="K20" s="745"/>
      <c r="L20" s="745"/>
      <c r="M20" s="745"/>
      <c r="N20" s="745"/>
      <c r="O20" s="745"/>
      <c r="P20" s="745"/>
      <c r="Q20" s="745"/>
      <c r="R20" s="746"/>
    </row>
    <row r="21" spans="1:18" ht="84">
      <c r="A21" s="55"/>
      <c r="B21" s="25" t="s">
        <v>136</v>
      </c>
      <c r="C21" s="25" t="s">
        <v>78</v>
      </c>
      <c r="D21" s="20">
        <v>0.15</v>
      </c>
      <c r="E21" s="314">
        <v>91.5</v>
      </c>
      <c r="F21" s="386">
        <v>80</v>
      </c>
      <c r="G21" s="386">
        <v>97.9</v>
      </c>
      <c r="H21" s="495">
        <v>90</v>
      </c>
      <c r="I21" s="495">
        <v>44</v>
      </c>
      <c r="J21" s="596">
        <v>90</v>
      </c>
      <c r="K21" s="596">
        <v>55</v>
      </c>
      <c r="L21" s="732">
        <v>90</v>
      </c>
      <c r="M21" s="732">
        <v>59.4</v>
      </c>
      <c r="N21" s="730">
        <v>90</v>
      </c>
      <c r="O21" s="730">
        <v>108.4</v>
      </c>
      <c r="P21" s="20">
        <v>90</v>
      </c>
      <c r="Q21" s="20">
        <v>90</v>
      </c>
      <c r="R21" s="732" t="s">
        <v>745</v>
      </c>
    </row>
    <row r="22" spans="1:18" ht="48">
      <c r="A22" s="55"/>
      <c r="B22" s="25" t="s">
        <v>137</v>
      </c>
      <c r="C22" s="25" t="s">
        <v>90</v>
      </c>
      <c r="D22" s="20">
        <v>0.18</v>
      </c>
      <c r="E22" s="314">
        <v>38</v>
      </c>
      <c r="F22" s="386">
        <v>35</v>
      </c>
      <c r="G22" s="386">
        <v>38.5</v>
      </c>
      <c r="H22" s="495">
        <v>35</v>
      </c>
      <c r="I22" s="495">
        <v>32.200000000000003</v>
      </c>
      <c r="J22" s="596">
        <v>35</v>
      </c>
      <c r="K22" s="596">
        <v>32.700000000000003</v>
      </c>
      <c r="L22" s="732">
        <v>35</v>
      </c>
      <c r="M22" s="732">
        <v>33.200000000000003</v>
      </c>
      <c r="N22" s="730">
        <v>35</v>
      </c>
      <c r="O22" s="730">
        <v>35.799999999999997</v>
      </c>
      <c r="P22" s="20">
        <v>35</v>
      </c>
      <c r="Q22" s="20">
        <v>35</v>
      </c>
      <c r="R22" s="732" t="s">
        <v>745</v>
      </c>
    </row>
    <row r="23" spans="1:18" ht="48">
      <c r="A23" s="55"/>
      <c r="B23" s="25" t="s">
        <v>138</v>
      </c>
      <c r="C23" s="25" t="s">
        <v>78</v>
      </c>
      <c r="D23" s="20">
        <v>0.09</v>
      </c>
      <c r="E23" s="314">
        <v>0</v>
      </c>
      <c r="F23" s="386">
        <v>0.01</v>
      </c>
      <c r="G23" s="386">
        <v>0</v>
      </c>
      <c r="H23" s="495">
        <v>0.01</v>
      </c>
      <c r="I23" s="495">
        <v>0</v>
      </c>
      <c r="J23" s="596">
        <v>0.01</v>
      </c>
      <c r="K23" s="596">
        <v>0</v>
      </c>
      <c r="L23" s="732">
        <v>0.01</v>
      </c>
      <c r="M23" s="732">
        <v>0</v>
      </c>
      <c r="N23" s="730">
        <v>0.01</v>
      </c>
      <c r="O23" s="730">
        <v>0</v>
      </c>
      <c r="P23" s="20">
        <v>0.01</v>
      </c>
      <c r="Q23" s="20">
        <v>0.01</v>
      </c>
      <c r="R23" s="732" t="s">
        <v>745</v>
      </c>
    </row>
    <row r="24" spans="1:18" ht="24">
      <c r="A24" s="55"/>
      <c r="B24" s="25" t="s">
        <v>139</v>
      </c>
      <c r="C24" s="25" t="s">
        <v>78</v>
      </c>
      <c r="D24" s="20">
        <v>0.09</v>
      </c>
      <c r="E24" s="314">
        <v>100</v>
      </c>
      <c r="F24" s="386">
        <v>99.5</v>
      </c>
      <c r="G24" s="386">
        <v>100</v>
      </c>
      <c r="H24" s="495">
        <v>99.5</v>
      </c>
      <c r="I24" s="495">
        <v>0</v>
      </c>
      <c r="J24" s="596">
        <v>99.5</v>
      </c>
      <c r="K24" s="596">
        <v>0</v>
      </c>
      <c r="L24" s="732">
        <v>99.5</v>
      </c>
      <c r="M24" s="732">
        <v>100</v>
      </c>
      <c r="N24" s="730">
        <v>99.5</v>
      </c>
      <c r="O24" s="730">
        <v>100</v>
      </c>
      <c r="P24" s="20">
        <v>99.5</v>
      </c>
      <c r="Q24" s="20">
        <v>99.5</v>
      </c>
      <c r="R24" s="596" t="s">
        <v>745</v>
      </c>
    </row>
    <row r="25" spans="1:18" ht="12.75">
      <c r="A25" s="22" t="s">
        <v>119</v>
      </c>
      <c r="B25" s="21" t="s">
        <v>140</v>
      </c>
      <c r="C25" s="747" t="s">
        <v>852</v>
      </c>
      <c r="D25" s="748"/>
      <c r="E25" s="748"/>
      <c r="F25" s="748"/>
      <c r="G25" s="748"/>
      <c r="H25" s="748"/>
      <c r="I25" s="748"/>
      <c r="J25" s="748"/>
      <c r="K25" s="748"/>
      <c r="L25" s="748"/>
      <c r="M25" s="748"/>
      <c r="N25" s="748"/>
      <c r="O25" s="748"/>
      <c r="P25" s="748"/>
      <c r="Q25" s="748"/>
      <c r="R25" s="749"/>
    </row>
    <row r="26" spans="1:18" ht="12.75">
      <c r="A26" s="55"/>
      <c r="B26" s="25" t="s">
        <v>142</v>
      </c>
      <c r="C26" s="744" t="s">
        <v>143</v>
      </c>
      <c r="D26" s="745"/>
      <c r="E26" s="745"/>
      <c r="F26" s="745"/>
      <c r="G26" s="745"/>
      <c r="H26" s="745"/>
      <c r="I26" s="745"/>
      <c r="J26" s="745"/>
      <c r="K26" s="745"/>
      <c r="L26" s="745"/>
      <c r="M26" s="745"/>
      <c r="N26" s="745"/>
      <c r="O26" s="745"/>
      <c r="P26" s="745"/>
      <c r="Q26" s="745"/>
      <c r="R26" s="746"/>
    </row>
    <row r="27" spans="1:18" ht="36">
      <c r="A27" s="55"/>
      <c r="B27" s="25" t="s">
        <v>144</v>
      </c>
      <c r="C27" s="25" t="s">
        <v>78</v>
      </c>
      <c r="D27" s="20">
        <v>0.17</v>
      </c>
      <c r="E27" s="314">
        <v>99</v>
      </c>
      <c r="F27" s="386" t="s">
        <v>446</v>
      </c>
      <c r="G27" s="386">
        <v>99.8</v>
      </c>
      <c r="H27" s="495" t="s">
        <v>446</v>
      </c>
      <c r="I27" s="495">
        <v>0</v>
      </c>
      <c r="J27" s="596" t="s">
        <v>446</v>
      </c>
      <c r="K27" s="596">
        <v>0</v>
      </c>
      <c r="L27" s="732" t="s">
        <v>446</v>
      </c>
      <c r="M27" s="732">
        <v>0</v>
      </c>
      <c r="N27" s="730" t="s">
        <v>704</v>
      </c>
      <c r="O27" s="730">
        <v>96.2</v>
      </c>
      <c r="P27" s="337" t="s">
        <v>704</v>
      </c>
      <c r="Q27" s="337" t="s">
        <v>704</v>
      </c>
      <c r="R27" s="732" t="s">
        <v>745</v>
      </c>
    </row>
    <row r="28" spans="1:18" ht="36">
      <c r="A28" s="55"/>
      <c r="B28" s="25" t="s">
        <v>145</v>
      </c>
      <c r="C28" s="25" t="s">
        <v>78</v>
      </c>
      <c r="D28" s="20">
        <v>0.12</v>
      </c>
      <c r="E28" s="314">
        <v>96.8</v>
      </c>
      <c r="F28" s="386" t="s">
        <v>447</v>
      </c>
      <c r="G28" s="386">
        <v>100</v>
      </c>
      <c r="H28" s="495" t="s">
        <v>447</v>
      </c>
      <c r="I28" s="495">
        <v>0</v>
      </c>
      <c r="J28" s="596" t="s">
        <v>447</v>
      </c>
      <c r="K28" s="596">
        <v>0</v>
      </c>
      <c r="L28" s="732" t="s">
        <v>447</v>
      </c>
      <c r="M28" s="732">
        <v>100</v>
      </c>
      <c r="N28" s="730" t="s">
        <v>702</v>
      </c>
      <c r="O28" s="730">
        <v>100</v>
      </c>
      <c r="P28" s="337" t="s">
        <v>702</v>
      </c>
      <c r="Q28" s="337" t="s">
        <v>702</v>
      </c>
      <c r="R28" s="596" t="s">
        <v>745</v>
      </c>
    </row>
    <row r="29" spans="1:18" ht="36">
      <c r="A29" s="55"/>
      <c r="B29" s="25" t="s">
        <v>146</v>
      </c>
      <c r="C29" s="25" t="s">
        <v>78</v>
      </c>
      <c r="D29" s="20">
        <v>0.09</v>
      </c>
      <c r="E29" s="314">
        <v>0</v>
      </c>
      <c r="F29" s="386" t="s">
        <v>147</v>
      </c>
      <c r="G29" s="386">
        <v>0</v>
      </c>
      <c r="H29" s="495" t="s">
        <v>147</v>
      </c>
      <c r="I29" s="495">
        <v>0</v>
      </c>
      <c r="J29" s="596" t="s">
        <v>147</v>
      </c>
      <c r="K29" s="596">
        <v>0</v>
      </c>
      <c r="L29" s="732">
        <v>0.1</v>
      </c>
      <c r="M29" s="732">
        <v>0</v>
      </c>
      <c r="N29" s="730" t="s">
        <v>147</v>
      </c>
      <c r="O29" s="730">
        <v>0</v>
      </c>
      <c r="P29" s="337" t="s">
        <v>147</v>
      </c>
      <c r="Q29" s="337" t="s">
        <v>147</v>
      </c>
      <c r="R29" s="732" t="s">
        <v>745</v>
      </c>
    </row>
    <row r="30" spans="1:18" ht="12.75">
      <c r="A30" s="22" t="s">
        <v>328</v>
      </c>
      <c r="B30" s="110" t="s">
        <v>128</v>
      </c>
      <c r="C30" s="747" t="s">
        <v>853</v>
      </c>
      <c r="D30" s="748"/>
      <c r="E30" s="748"/>
      <c r="F30" s="748"/>
      <c r="G30" s="748"/>
      <c r="H30" s="748"/>
      <c r="I30" s="748"/>
      <c r="J30" s="748"/>
      <c r="K30" s="748"/>
      <c r="L30" s="748"/>
      <c r="M30" s="748"/>
      <c r="N30" s="748"/>
      <c r="O30" s="748"/>
      <c r="P30" s="748"/>
      <c r="Q30" s="748"/>
      <c r="R30" s="749"/>
    </row>
    <row r="31" spans="1:18" ht="72">
      <c r="A31" s="112"/>
      <c r="B31" s="111" t="s">
        <v>130</v>
      </c>
      <c r="C31" s="111" t="s">
        <v>78</v>
      </c>
      <c r="D31" s="111">
        <v>0.04</v>
      </c>
      <c r="E31" s="314">
        <v>1.9</v>
      </c>
      <c r="F31" s="386">
        <v>2.9</v>
      </c>
      <c r="G31" s="386">
        <v>2.9</v>
      </c>
      <c r="H31" s="495">
        <v>2.9</v>
      </c>
      <c r="I31" s="495">
        <v>0</v>
      </c>
      <c r="J31" s="596">
        <v>2.9</v>
      </c>
      <c r="K31" s="596">
        <v>0</v>
      </c>
      <c r="L31" s="732">
        <v>2.9</v>
      </c>
      <c r="M31" s="732">
        <v>0</v>
      </c>
      <c r="N31" s="730">
        <v>2.9</v>
      </c>
      <c r="O31" s="730">
        <v>0</v>
      </c>
      <c r="P31" s="111">
        <v>2.9</v>
      </c>
      <c r="Q31" s="111">
        <v>2.9</v>
      </c>
      <c r="R31" s="495" t="s">
        <v>834</v>
      </c>
    </row>
    <row r="32" spans="1:18" ht="15.75">
      <c r="A32" s="56">
        <v>2</v>
      </c>
      <c r="B32" s="756" t="s">
        <v>854</v>
      </c>
      <c r="C32" s="757"/>
      <c r="D32" s="757"/>
      <c r="E32" s="757"/>
      <c r="F32" s="757"/>
      <c r="G32" s="757"/>
      <c r="H32" s="757"/>
      <c r="I32" s="757"/>
      <c r="J32" s="757"/>
      <c r="K32" s="757"/>
      <c r="L32" s="757"/>
      <c r="M32" s="757"/>
      <c r="N32" s="757"/>
      <c r="O32" s="757"/>
      <c r="P32" s="757"/>
      <c r="Q32" s="757"/>
      <c r="R32" s="758"/>
    </row>
    <row r="33" spans="1:18" ht="39.75" customHeight="1">
      <c r="A33" s="137"/>
      <c r="B33" s="136" t="s">
        <v>419</v>
      </c>
      <c r="C33" s="764" t="s">
        <v>855</v>
      </c>
      <c r="D33" s="769"/>
      <c r="E33" s="769"/>
      <c r="F33" s="769"/>
      <c r="G33" s="769"/>
      <c r="H33" s="769"/>
      <c r="I33" s="769"/>
      <c r="J33" s="769"/>
      <c r="K33" s="769"/>
      <c r="L33" s="769"/>
      <c r="M33" s="769"/>
      <c r="N33" s="769"/>
      <c r="O33" s="769"/>
      <c r="P33" s="769"/>
      <c r="Q33" s="769"/>
      <c r="R33" s="770"/>
    </row>
    <row r="34" spans="1:18" ht="48">
      <c r="A34" s="136"/>
      <c r="B34" s="136" t="s">
        <v>420</v>
      </c>
      <c r="C34" s="136" t="s">
        <v>78</v>
      </c>
      <c r="D34" s="136"/>
      <c r="E34" s="314">
        <v>54.1</v>
      </c>
      <c r="F34" s="386">
        <v>54.1</v>
      </c>
      <c r="G34" s="386">
        <v>52.95</v>
      </c>
      <c r="H34" s="495">
        <v>18.309999999999999</v>
      </c>
      <c r="I34" s="495">
        <v>18.399999999999999</v>
      </c>
      <c r="J34" s="596">
        <v>41.46</v>
      </c>
      <c r="K34" s="596">
        <v>32.700000000000003</v>
      </c>
      <c r="L34" s="732">
        <v>40.85</v>
      </c>
      <c r="M34" s="732">
        <v>36.97</v>
      </c>
      <c r="N34" s="730">
        <v>54.1</v>
      </c>
      <c r="O34" s="730">
        <v>48.25</v>
      </c>
      <c r="P34" s="136">
        <v>54.1</v>
      </c>
      <c r="Q34" s="136">
        <v>54.1</v>
      </c>
      <c r="R34" s="736" t="s">
        <v>942</v>
      </c>
    </row>
    <row r="35" spans="1:18" ht="48">
      <c r="A35" s="136"/>
      <c r="B35" s="136" t="s">
        <v>421</v>
      </c>
      <c r="C35" s="136" t="s">
        <v>422</v>
      </c>
      <c r="D35" s="136"/>
      <c r="E35" s="314">
        <v>129</v>
      </c>
      <c r="F35" s="386">
        <v>132</v>
      </c>
      <c r="G35" s="386">
        <v>132</v>
      </c>
      <c r="H35" s="495">
        <v>0</v>
      </c>
      <c r="I35" s="495">
        <v>0</v>
      </c>
      <c r="J35" s="596">
        <v>132</v>
      </c>
      <c r="K35" s="596">
        <v>33</v>
      </c>
      <c r="L35" s="732">
        <v>132</v>
      </c>
      <c r="M35" s="732">
        <v>47</v>
      </c>
      <c r="N35" s="730">
        <v>132</v>
      </c>
      <c r="O35" s="730">
        <v>47</v>
      </c>
      <c r="P35" s="136">
        <v>132</v>
      </c>
      <c r="Q35" s="136">
        <v>132</v>
      </c>
      <c r="R35" s="738" t="s">
        <v>945</v>
      </c>
    </row>
    <row r="36" spans="1:18" ht="36">
      <c r="A36" s="136"/>
      <c r="B36" s="136" t="s">
        <v>423</v>
      </c>
      <c r="C36" s="136" t="s">
        <v>78</v>
      </c>
      <c r="D36" s="136"/>
      <c r="E36" s="314">
        <v>70.599999999999994</v>
      </c>
      <c r="F36" s="386">
        <v>70.7</v>
      </c>
      <c r="G36" s="386">
        <v>70.7</v>
      </c>
      <c r="H36" s="495">
        <v>70.7</v>
      </c>
      <c r="I36" s="495">
        <v>0</v>
      </c>
      <c r="J36" s="596">
        <v>70.7</v>
      </c>
      <c r="K36" s="596">
        <v>0</v>
      </c>
      <c r="L36" s="732">
        <v>70.7</v>
      </c>
      <c r="M36" s="732">
        <v>0</v>
      </c>
      <c r="N36" s="730">
        <v>70.7</v>
      </c>
      <c r="O36" s="730">
        <v>8.3000000000000007</v>
      </c>
      <c r="P36" s="136">
        <v>70.7</v>
      </c>
      <c r="Q36" s="136">
        <v>70.7</v>
      </c>
      <c r="R36" s="736" t="s">
        <v>943</v>
      </c>
    </row>
    <row r="37" spans="1:18" ht="27" customHeight="1">
      <c r="A37" s="136"/>
      <c r="B37" s="136" t="s">
        <v>424</v>
      </c>
      <c r="C37" s="136" t="s">
        <v>78</v>
      </c>
      <c r="D37" s="136"/>
      <c r="E37" s="314">
        <v>1.161</v>
      </c>
      <c r="F37" s="386">
        <v>1.1100000000000001</v>
      </c>
      <c r="G37" s="386">
        <v>1.1100000000000001</v>
      </c>
      <c r="H37" s="495">
        <v>1.1100000000000001</v>
      </c>
      <c r="I37" s="495">
        <v>1.1399999999999999</v>
      </c>
      <c r="J37" s="596">
        <v>1.1100000000000001</v>
      </c>
      <c r="K37" s="596">
        <v>1.07</v>
      </c>
      <c r="L37" s="732">
        <v>1.1100000000000001</v>
      </c>
      <c r="M37" s="732">
        <v>1.08</v>
      </c>
      <c r="N37" s="730">
        <v>1.1100000000000001</v>
      </c>
      <c r="O37" s="730">
        <v>1.08</v>
      </c>
      <c r="P37" s="136">
        <v>1.1100000000000001</v>
      </c>
      <c r="Q37" s="136">
        <v>1.1100000000000001</v>
      </c>
      <c r="R37" s="738" t="s">
        <v>944</v>
      </c>
    </row>
    <row r="38" spans="1:18" ht="12.75">
      <c r="A38" s="55"/>
      <c r="B38" s="135" t="s">
        <v>7</v>
      </c>
      <c r="C38" s="744" t="s">
        <v>856</v>
      </c>
      <c r="D38" s="745"/>
      <c r="E38" s="745"/>
      <c r="F38" s="745"/>
      <c r="G38" s="745"/>
      <c r="H38" s="745"/>
      <c r="I38" s="745"/>
      <c r="J38" s="745"/>
      <c r="K38" s="745"/>
      <c r="L38" s="745"/>
      <c r="M38" s="745"/>
      <c r="N38" s="745"/>
      <c r="O38" s="745"/>
      <c r="P38" s="745"/>
      <c r="Q38" s="745"/>
      <c r="R38" s="746"/>
    </row>
    <row r="39" spans="1:18" ht="12.75">
      <c r="A39" s="22" t="s">
        <v>120</v>
      </c>
      <c r="B39" s="21" t="s">
        <v>105</v>
      </c>
      <c r="C39" s="747" t="s">
        <v>857</v>
      </c>
      <c r="D39" s="748"/>
      <c r="E39" s="748"/>
      <c r="F39" s="748"/>
      <c r="G39" s="748"/>
      <c r="H39" s="748"/>
      <c r="I39" s="748"/>
      <c r="J39" s="748"/>
      <c r="K39" s="748"/>
      <c r="L39" s="748"/>
      <c r="M39" s="748"/>
      <c r="N39" s="748"/>
      <c r="O39" s="748"/>
      <c r="P39" s="748"/>
      <c r="Q39" s="748"/>
      <c r="R39" s="749"/>
    </row>
    <row r="40" spans="1:18" ht="26.25" customHeight="1">
      <c r="A40" s="55"/>
      <c r="B40" s="135" t="s">
        <v>425</v>
      </c>
      <c r="C40" s="135" t="s">
        <v>78</v>
      </c>
      <c r="D40" s="20">
        <v>0.05</v>
      </c>
      <c r="E40" s="314">
        <v>70.599999999999994</v>
      </c>
      <c r="F40" s="405">
        <v>70.7</v>
      </c>
      <c r="G40" s="405">
        <v>70.7</v>
      </c>
      <c r="H40" s="495">
        <v>70.7</v>
      </c>
      <c r="I40" s="495">
        <v>0</v>
      </c>
      <c r="J40" s="596">
        <v>70.7</v>
      </c>
      <c r="K40" s="596">
        <v>0</v>
      </c>
      <c r="L40" s="732">
        <v>70.7</v>
      </c>
      <c r="M40" s="732">
        <v>0</v>
      </c>
      <c r="N40" s="730">
        <v>70.7</v>
      </c>
      <c r="O40" s="730">
        <v>8.3000000000000007</v>
      </c>
      <c r="P40" s="20">
        <v>70.7</v>
      </c>
      <c r="Q40" s="20">
        <v>70.7</v>
      </c>
      <c r="R40" s="768" t="s">
        <v>943</v>
      </c>
    </row>
    <row r="41" spans="1:18" ht="24">
      <c r="A41" s="55"/>
      <c r="B41" s="135" t="s">
        <v>426</v>
      </c>
      <c r="C41" s="135" t="s">
        <v>78</v>
      </c>
      <c r="D41" s="20">
        <v>0.05</v>
      </c>
      <c r="E41" s="314">
        <v>1.4999999999999999E-2</v>
      </c>
      <c r="F41" s="405">
        <v>1.4999999999999999E-2</v>
      </c>
      <c r="G41" s="405">
        <v>1.6E-2</v>
      </c>
      <c r="H41" s="495">
        <v>1.6E-2</v>
      </c>
      <c r="I41" s="495">
        <v>0</v>
      </c>
      <c r="J41" s="596">
        <v>1.6E-2</v>
      </c>
      <c r="K41" s="596">
        <v>0</v>
      </c>
      <c r="L41" s="732">
        <v>1.6E-2</v>
      </c>
      <c r="M41" s="732">
        <v>0</v>
      </c>
      <c r="N41" s="730">
        <v>1.6E-2</v>
      </c>
      <c r="O41" s="730">
        <v>3.0000000000000001E-3</v>
      </c>
      <c r="P41" s="20">
        <v>1.6E-2</v>
      </c>
      <c r="Q41" s="20">
        <v>1.6E-2</v>
      </c>
      <c r="R41" s="743"/>
    </row>
    <row r="42" spans="1:18" ht="24">
      <c r="A42" s="133"/>
      <c r="B42" s="135" t="s">
        <v>427</v>
      </c>
      <c r="C42" s="135" t="s">
        <v>422</v>
      </c>
      <c r="D42" s="135">
        <v>7.0000000000000007E-2</v>
      </c>
      <c r="E42" s="314">
        <v>6745</v>
      </c>
      <c r="F42" s="405">
        <v>6750</v>
      </c>
      <c r="G42" s="405">
        <v>6750</v>
      </c>
      <c r="H42" s="495">
        <v>6800</v>
      </c>
      <c r="I42" s="495">
        <v>1947</v>
      </c>
      <c r="J42" s="596">
        <v>6800</v>
      </c>
      <c r="K42" s="596">
        <v>3914</v>
      </c>
      <c r="L42" s="732">
        <v>6800</v>
      </c>
      <c r="M42" s="732">
        <v>4981</v>
      </c>
      <c r="N42" s="730">
        <v>6800</v>
      </c>
      <c r="O42" s="730">
        <v>6496</v>
      </c>
      <c r="P42" s="135">
        <v>6900</v>
      </c>
      <c r="Q42" s="135">
        <v>6900</v>
      </c>
      <c r="R42" s="121" t="s">
        <v>946</v>
      </c>
    </row>
    <row r="43" spans="1:18" ht="29.25" customHeight="1">
      <c r="A43" s="55"/>
      <c r="B43" s="135" t="s">
        <v>8</v>
      </c>
      <c r="C43" s="744" t="s">
        <v>858</v>
      </c>
      <c r="D43" s="745"/>
      <c r="E43" s="745"/>
      <c r="F43" s="745"/>
      <c r="G43" s="745"/>
      <c r="H43" s="745"/>
      <c r="I43" s="745"/>
      <c r="J43" s="745"/>
      <c r="K43" s="745"/>
      <c r="L43" s="745"/>
      <c r="M43" s="745"/>
      <c r="N43" s="745"/>
      <c r="O43" s="745"/>
      <c r="P43" s="745"/>
      <c r="Q43" s="745"/>
      <c r="R43" s="746"/>
    </row>
    <row r="44" spans="1:18" ht="12.75">
      <c r="A44" s="22" t="s">
        <v>121</v>
      </c>
      <c r="B44" s="134" t="s">
        <v>97</v>
      </c>
      <c r="C44" s="747" t="s">
        <v>859</v>
      </c>
      <c r="D44" s="748"/>
      <c r="E44" s="748"/>
      <c r="F44" s="748"/>
      <c r="G44" s="748"/>
      <c r="H44" s="748"/>
      <c r="I44" s="748"/>
      <c r="J44" s="748"/>
      <c r="K44" s="748"/>
      <c r="L44" s="748"/>
      <c r="M44" s="748"/>
      <c r="N44" s="748"/>
      <c r="O44" s="748"/>
      <c r="P44" s="748"/>
      <c r="Q44" s="748"/>
      <c r="R44" s="749"/>
    </row>
    <row r="45" spans="1:18" ht="40.5" customHeight="1">
      <c r="A45" s="55"/>
      <c r="B45" s="135" t="s">
        <v>428</v>
      </c>
      <c r="C45" s="135" t="s">
        <v>78</v>
      </c>
      <c r="D45" s="135">
        <v>0.05</v>
      </c>
      <c r="E45" s="314">
        <v>100</v>
      </c>
      <c r="F45" s="405">
        <v>100</v>
      </c>
      <c r="G45" s="405">
        <v>100</v>
      </c>
      <c r="H45" s="495">
        <v>0</v>
      </c>
      <c r="I45" s="495">
        <v>0</v>
      </c>
      <c r="J45" s="596">
        <v>0</v>
      </c>
      <c r="K45" s="596">
        <v>0</v>
      </c>
      <c r="L45" s="732">
        <v>100</v>
      </c>
      <c r="M45" s="732">
        <v>53.64</v>
      </c>
      <c r="N45" s="730">
        <v>100</v>
      </c>
      <c r="O45" s="730">
        <v>100</v>
      </c>
      <c r="P45" s="135">
        <v>100</v>
      </c>
      <c r="Q45" s="135">
        <v>100</v>
      </c>
      <c r="R45" s="737" t="s">
        <v>745</v>
      </c>
    </row>
    <row r="46" spans="1:18" ht="36" customHeight="1">
      <c r="A46" s="55"/>
      <c r="B46" s="135" t="s">
        <v>429</v>
      </c>
      <c r="C46" s="135" t="s">
        <v>78</v>
      </c>
      <c r="D46" s="135">
        <v>0.05</v>
      </c>
      <c r="E46" s="314">
        <v>100</v>
      </c>
      <c r="F46" s="405">
        <v>100</v>
      </c>
      <c r="G46" s="405">
        <v>100</v>
      </c>
      <c r="H46" s="495">
        <v>0</v>
      </c>
      <c r="I46" s="495">
        <v>0</v>
      </c>
      <c r="J46" s="596">
        <v>0</v>
      </c>
      <c r="K46" s="596">
        <v>0</v>
      </c>
      <c r="L46" s="732">
        <v>100</v>
      </c>
      <c r="M46" s="732">
        <v>81.290000000000006</v>
      </c>
      <c r="N46" s="730">
        <v>100</v>
      </c>
      <c r="O46" s="730">
        <v>0</v>
      </c>
      <c r="P46" s="135">
        <v>100</v>
      </c>
      <c r="Q46" s="135">
        <v>100</v>
      </c>
      <c r="R46" s="737" t="s">
        <v>947</v>
      </c>
    </row>
    <row r="47" spans="1:18" ht="24">
      <c r="A47" s="55"/>
      <c r="B47" s="135" t="s">
        <v>430</v>
      </c>
      <c r="C47" s="135" t="s">
        <v>78</v>
      </c>
      <c r="D47" s="135">
        <v>0.05</v>
      </c>
      <c r="E47" s="314">
        <v>0</v>
      </c>
      <c r="F47" s="405">
        <v>100</v>
      </c>
      <c r="G47" s="405">
        <v>0</v>
      </c>
      <c r="H47" s="495">
        <v>100</v>
      </c>
      <c r="I47" s="495">
        <v>100</v>
      </c>
      <c r="J47" s="596">
        <v>100</v>
      </c>
      <c r="K47" s="596">
        <v>100</v>
      </c>
      <c r="L47" s="732">
        <v>100</v>
      </c>
      <c r="M47" s="732">
        <v>100</v>
      </c>
      <c r="N47" s="730">
        <v>100</v>
      </c>
      <c r="O47" s="730">
        <v>100</v>
      </c>
      <c r="P47" s="135">
        <v>100</v>
      </c>
      <c r="Q47" s="135">
        <v>100</v>
      </c>
      <c r="R47" s="593" t="s">
        <v>745</v>
      </c>
    </row>
    <row r="48" spans="1:18" ht="12.75">
      <c r="A48" s="55"/>
      <c r="B48" s="135" t="s">
        <v>79</v>
      </c>
      <c r="C48" s="744" t="s">
        <v>860</v>
      </c>
      <c r="D48" s="745"/>
      <c r="E48" s="745"/>
      <c r="F48" s="745"/>
      <c r="G48" s="745"/>
      <c r="H48" s="745"/>
      <c r="I48" s="745"/>
      <c r="J48" s="745"/>
      <c r="K48" s="745"/>
      <c r="L48" s="745"/>
      <c r="M48" s="745"/>
      <c r="N48" s="745"/>
      <c r="O48" s="745"/>
      <c r="P48" s="745"/>
      <c r="Q48" s="745"/>
      <c r="R48" s="746"/>
    </row>
    <row r="49" spans="1:18" ht="12.75">
      <c r="A49" s="22" t="s">
        <v>122</v>
      </c>
      <c r="B49" s="134" t="s">
        <v>126</v>
      </c>
      <c r="C49" s="747" t="s">
        <v>861</v>
      </c>
      <c r="D49" s="748"/>
      <c r="E49" s="748"/>
      <c r="F49" s="748"/>
      <c r="G49" s="748"/>
      <c r="H49" s="748"/>
      <c r="I49" s="748"/>
      <c r="J49" s="748"/>
      <c r="K49" s="748"/>
      <c r="L49" s="748"/>
      <c r="M49" s="748"/>
      <c r="N49" s="748"/>
      <c r="O49" s="748"/>
      <c r="P49" s="748"/>
      <c r="Q49" s="748"/>
      <c r="R49" s="749"/>
    </row>
    <row r="50" spans="1:18" ht="60">
      <c r="A50" s="55"/>
      <c r="B50" s="135" t="s">
        <v>431</v>
      </c>
      <c r="C50" s="135" t="s">
        <v>78</v>
      </c>
      <c r="D50" s="20">
        <v>0.05</v>
      </c>
      <c r="E50" s="314">
        <v>54.1</v>
      </c>
      <c r="F50" s="405">
        <v>54.1</v>
      </c>
      <c r="G50" s="405">
        <v>52.95</v>
      </c>
      <c r="H50" s="495">
        <v>18.309999999999999</v>
      </c>
      <c r="I50" s="495">
        <v>18.399999999999999</v>
      </c>
      <c r="J50" s="596">
        <v>41.46</v>
      </c>
      <c r="K50" s="596">
        <v>32.700000000000003</v>
      </c>
      <c r="L50" s="732">
        <v>40.85</v>
      </c>
      <c r="M50" s="732">
        <v>36.97</v>
      </c>
      <c r="N50" s="730">
        <v>54.1</v>
      </c>
      <c r="O50" s="730">
        <v>48.25</v>
      </c>
      <c r="P50" s="20">
        <v>54.1</v>
      </c>
      <c r="Q50" s="20">
        <v>54.1</v>
      </c>
      <c r="R50" s="738" t="s">
        <v>942</v>
      </c>
    </row>
    <row r="51" spans="1:18" ht="48.75" customHeight="1">
      <c r="A51" s="55"/>
      <c r="B51" s="135" t="s">
        <v>432</v>
      </c>
      <c r="C51" s="135" t="s">
        <v>90</v>
      </c>
      <c r="D51" s="20">
        <v>0.05</v>
      </c>
      <c r="E51" s="314">
        <v>139572</v>
      </c>
      <c r="F51" s="405">
        <v>109606</v>
      </c>
      <c r="G51" s="405">
        <v>109606</v>
      </c>
      <c r="H51" s="495">
        <v>28384</v>
      </c>
      <c r="I51" s="495">
        <v>28175</v>
      </c>
      <c r="J51" s="596">
        <v>109650</v>
      </c>
      <c r="K51" s="596">
        <v>72699</v>
      </c>
      <c r="L51" s="732">
        <v>109650</v>
      </c>
      <c r="M51" s="732">
        <v>91552</v>
      </c>
      <c r="N51" s="730">
        <v>109650</v>
      </c>
      <c r="O51" s="730">
        <v>124739</v>
      </c>
      <c r="P51" s="20">
        <v>109700</v>
      </c>
      <c r="Q51" s="20">
        <v>109700</v>
      </c>
      <c r="R51" s="737" t="s">
        <v>745</v>
      </c>
    </row>
    <row r="52" spans="1:18" ht="24">
      <c r="A52" s="55"/>
      <c r="B52" s="135" t="s">
        <v>433</v>
      </c>
      <c r="C52" s="135" t="s">
        <v>107</v>
      </c>
      <c r="D52" s="135">
        <v>0.05</v>
      </c>
      <c r="E52" s="314">
        <v>4.2</v>
      </c>
      <c r="F52" s="405">
        <v>4.3</v>
      </c>
      <c r="G52" s="405">
        <v>4.3</v>
      </c>
      <c r="H52" s="495">
        <v>4.3</v>
      </c>
      <c r="I52" s="495">
        <v>3.96</v>
      </c>
      <c r="J52" s="596">
        <v>4.0999999999999996</v>
      </c>
      <c r="K52" s="596">
        <v>4</v>
      </c>
      <c r="L52" s="732">
        <v>4.0599999999999996</v>
      </c>
      <c r="M52" s="732">
        <v>3.8</v>
      </c>
      <c r="N52" s="730">
        <v>4.3</v>
      </c>
      <c r="O52" s="730">
        <v>3.89</v>
      </c>
      <c r="P52" s="135">
        <v>4.3</v>
      </c>
      <c r="Q52" s="135">
        <v>4.3</v>
      </c>
      <c r="R52" s="737" t="s">
        <v>948</v>
      </c>
    </row>
    <row r="53" spans="1:18" ht="24">
      <c r="A53" s="133"/>
      <c r="B53" s="135" t="s">
        <v>434</v>
      </c>
      <c r="C53" s="135" t="s">
        <v>90</v>
      </c>
      <c r="D53" s="135">
        <v>0.05</v>
      </c>
      <c r="E53" s="314">
        <v>1866</v>
      </c>
      <c r="F53" s="405">
        <v>1870</v>
      </c>
      <c r="G53" s="405">
        <v>1899</v>
      </c>
      <c r="H53" s="495">
        <v>1870</v>
      </c>
      <c r="I53" s="495">
        <v>1839</v>
      </c>
      <c r="J53" s="596">
        <v>1900</v>
      </c>
      <c r="K53" s="596">
        <v>1849</v>
      </c>
      <c r="L53" s="732">
        <v>1900</v>
      </c>
      <c r="M53" s="732">
        <v>1659</v>
      </c>
      <c r="N53" s="730">
        <v>1900</v>
      </c>
      <c r="O53" s="730">
        <v>1648</v>
      </c>
      <c r="P53" s="135">
        <v>1900</v>
      </c>
      <c r="Q53" s="135">
        <v>1900</v>
      </c>
      <c r="R53" s="737" t="s">
        <v>949</v>
      </c>
    </row>
    <row r="54" spans="1:18" ht="36">
      <c r="A54" s="133"/>
      <c r="B54" s="135" t="s">
        <v>435</v>
      </c>
      <c r="C54" s="135" t="s">
        <v>107</v>
      </c>
      <c r="D54" s="135">
        <v>0.05</v>
      </c>
      <c r="E54" s="314">
        <v>128</v>
      </c>
      <c r="F54" s="405">
        <v>129</v>
      </c>
      <c r="G54" s="405">
        <v>129</v>
      </c>
      <c r="H54" s="495">
        <v>11</v>
      </c>
      <c r="I54" s="495">
        <v>11</v>
      </c>
      <c r="J54" s="596">
        <v>28</v>
      </c>
      <c r="K54" s="596">
        <v>28</v>
      </c>
      <c r="L54" s="732">
        <v>34</v>
      </c>
      <c r="M54" s="732">
        <v>34</v>
      </c>
      <c r="N54" s="730">
        <v>129</v>
      </c>
      <c r="O54" s="730">
        <v>129</v>
      </c>
      <c r="P54" s="135">
        <v>129</v>
      </c>
      <c r="Q54" s="135">
        <v>129</v>
      </c>
      <c r="R54" s="404" t="s">
        <v>745</v>
      </c>
    </row>
    <row r="55" spans="1:18" ht="12.75">
      <c r="A55" s="138"/>
      <c r="B55" s="136" t="s">
        <v>80</v>
      </c>
      <c r="C55" s="764" t="s">
        <v>862</v>
      </c>
      <c r="D55" s="765"/>
      <c r="E55" s="765"/>
      <c r="F55" s="765"/>
      <c r="G55" s="765"/>
      <c r="H55" s="765"/>
      <c r="I55" s="765"/>
      <c r="J55" s="765"/>
      <c r="K55" s="765"/>
      <c r="L55" s="765"/>
      <c r="M55" s="765"/>
      <c r="N55" s="765"/>
      <c r="O55" s="765"/>
      <c r="P55" s="765"/>
      <c r="Q55" s="765"/>
      <c r="R55" s="766"/>
    </row>
    <row r="56" spans="1:18" ht="12.75">
      <c r="A56" s="22" t="s">
        <v>123</v>
      </c>
      <c r="B56" s="134" t="s">
        <v>133</v>
      </c>
      <c r="C56" s="747" t="s">
        <v>863</v>
      </c>
      <c r="D56" s="748"/>
      <c r="E56" s="748"/>
      <c r="F56" s="748"/>
      <c r="G56" s="748"/>
      <c r="H56" s="748"/>
      <c r="I56" s="748"/>
      <c r="J56" s="748"/>
      <c r="K56" s="748"/>
      <c r="L56" s="748"/>
      <c r="M56" s="748"/>
      <c r="N56" s="748"/>
      <c r="O56" s="748"/>
      <c r="P56" s="748"/>
      <c r="Q56" s="748"/>
      <c r="R56" s="749"/>
    </row>
    <row r="57" spans="1:18" ht="36" customHeight="1">
      <c r="A57" s="55"/>
      <c r="B57" s="135" t="s">
        <v>436</v>
      </c>
      <c r="C57" s="37" t="s">
        <v>90</v>
      </c>
      <c r="D57" s="20">
        <v>0.05</v>
      </c>
      <c r="E57" s="314">
        <v>1.161</v>
      </c>
      <c r="F57" s="405">
        <v>1.1100000000000001</v>
      </c>
      <c r="G57" s="405">
        <v>1.1100000000000001</v>
      </c>
      <c r="H57" s="495">
        <v>1.1100000000000001</v>
      </c>
      <c r="I57" s="495">
        <v>1.1399999999999999</v>
      </c>
      <c r="J57" s="596">
        <v>1.1100000000000001</v>
      </c>
      <c r="K57" s="596">
        <v>1.07</v>
      </c>
      <c r="L57" s="732">
        <v>1.1100000000000001</v>
      </c>
      <c r="M57" s="732">
        <v>1.08</v>
      </c>
      <c r="N57" s="730">
        <v>1.1100000000000001</v>
      </c>
      <c r="O57" s="730">
        <v>1.08</v>
      </c>
      <c r="P57" s="20">
        <v>1.1100000000000001</v>
      </c>
      <c r="Q57" s="20">
        <v>1.1100000000000001</v>
      </c>
      <c r="R57" s="738" t="s">
        <v>944</v>
      </c>
    </row>
    <row r="58" spans="1:18" ht="48">
      <c r="A58" s="133"/>
      <c r="B58" s="132" t="s">
        <v>437</v>
      </c>
      <c r="C58" s="135" t="s">
        <v>78</v>
      </c>
      <c r="D58" s="135">
        <v>0.05</v>
      </c>
      <c r="E58" s="314">
        <v>30</v>
      </c>
      <c r="F58" s="405">
        <v>22</v>
      </c>
      <c r="G58" s="405">
        <v>25</v>
      </c>
      <c r="H58" s="495">
        <v>16</v>
      </c>
      <c r="I58" s="495">
        <v>16</v>
      </c>
      <c r="J58" s="596">
        <v>16</v>
      </c>
      <c r="K58" s="596">
        <v>16</v>
      </c>
      <c r="L58" s="732">
        <v>22</v>
      </c>
      <c r="M58" s="732">
        <v>32</v>
      </c>
      <c r="N58" s="730">
        <v>22</v>
      </c>
      <c r="O58" s="730">
        <v>22</v>
      </c>
      <c r="P58" s="135">
        <v>22</v>
      </c>
      <c r="Q58" s="135">
        <v>22</v>
      </c>
      <c r="R58" s="404" t="s">
        <v>745</v>
      </c>
    </row>
    <row r="59" spans="1:18" ht="36">
      <c r="A59" s="339"/>
      <c r="B59" s="336" t="s">
        <v>705</v>
      </c>
      <c r="C59" s="337"/>
      <c r="D59" s="337">
        <v>0.05</v>
      </c>
      <c r="E59" s="338">
        <v>0</v>
      </c>
      <c r="F59" s="405">
        <v>0</v>
      </c>
      <c r="G59" s="405">
        <v>0</v>
      </c>
      <c r="H59" s="495">
        <v>100</v>
      </c>
      <c r="I59" s="495">
        <v>100</v>
      </c>
      <c r="J59" s="596">
        <v>100</v>
      </c>
      <c r="K59" s="596">
        <v>100</v>
      </c>
      <c r="L59" s="732">
        <v>100</v>
      </c>
      <c r="M59" s="732">
        <v>100</v>
      </c>
      <c r="N59" s="730">
        <v>100</v>
      </c>
      <c r="O59" s="730">
        <v>92.3</v>
      </c>
      <c r="P59" s="337">
        <v>100</v>
      </c>
      <c r="Q59" s="337">
        <v>100</v>
      </c>
      <c r="R59" s="737" t="s">
        <v>950</v>
      </c>
    </row>
    <row r="60" spans="1:18" ht="36">
      <c r="A60" s="133"/>
      <c r="B60" s="336" t="s">
        <v>438</v>
      </c>
      <c r="C60" s="135" t="s">
        <v>78</v>
      </c>
      <c r="D60" s="135">
        <v>0.05</v>
      </c>
      <c r="E60" s="314">
        <v>92</v>
      </c>
      <c r="F60" s="405">
        <v>100</v>
      </c>
      <c r="G60" s="405">
        <v>92.3</v>
      </c>
      <c r="H60" s="495">
        <v>100</v>
      </c>
      <c r="I60" s="495">
        <v>92.3</v>
      </c>
      <c r="J60" s="596">
        <v>100</v>
      </c>
      <c r="K60" s="596">
        <v>92.3</v>
      </c>
      <c r="L60" s="732">
        <v>100</v>
      </c>
      <c r="M60" s="732">
        <v>85</v>
      </c>
      <c r="N60" s="730">
        <v>100</v>
      </c>
      <c r="O60" s="730">
        <v>100</v>
      </c>
      <c r="P60" s="135">
        <v>100</v>
      </c>
      <c r="Q60" s="135">
        <v>100</v>
      </c>
      <c r="R60" s="737" t="s">
        <v>745</v>
      </c>
    </row>
    <row r="61" spans="1:18" ht="84">
      <c r="A61" s="133"/>
      <c r="B61" s="132" t="s">
        <v>441</v>
      </c>
      <c r="C61" s="303" t="s">
        <v>78</v>
      </c>
      <c r="D61" s="135">
        <v>0.05</v>
      </c>
      <c r="E61" s="314">
        <v>100</v>
      </c>
      <c r="F61" s="405">
        <v>100</v>
      </c>
      <c r="G61" s="405">
        <v>100</v>
      </c>
      <c r="H61" s="495">
        <v>100</v>
      </c>
      <c r="I61" s="495">
        <v>100</v>
      </c>
      <c r="J61" s="596">
        <v>100</v>
      </c>
      <c r="K61" s="596">
        <v>100</v>
      </c>
      <c r="L61" s="732">
        <v>100</v>
      </c>
      <c r="M61" s="732">
        <v>100</v>
      </c>
      <c r="N61" s="730">
        <v>100</v>
      </c>
      <c r="O61" s="730">
        <v>99</v>
      </c>
      <c r="P61" s="135">
        <v>100</v>
      </c>
      <c r="Q61" s="135">
        <v>100</v>
      </c>
      <c r="R61" s="404" t="s">
        <v>745</v>
      </c>
    </row>
    <row r="62" spans="1:18" ht="48">
      <c r="A62" s="133"/>
      <c r="B62" s="132" t="s">
        <v>440</v>
      </c>
      <c r="C62" s="135" t="s">
        <v>78</v>
      </c>
      <c r="D62" s="135">
        <v>0.05</v>
      </c>
      <c r="E62" s="314">
        <v>100</v>
      </c>
      <c r="F62" s="405">
        <v>100</v>
      </c>
      <c r="G62" s="405">
        <v>100</v>
      </c>
      <c r="H62" s="495">
        <v>100</v>
      </c>
      <c r="I62" s="495">
        <v>100</v>
      </c>
      <c r="J62" s="596">
        <v>100</v>
      </c>
      <c r="K62" s="596">
        <v>100</v>
      </c>
      <c r="L62" s="732">
        <v>100</v>
      </c>
      <c r="M62" s="732">
        <v>100</v>
      </c>
      <c r="N62" s="730">
        <v>100</v>
      </c>
      <c r="O62" s="730">
        <v>99</v>
      </c>
      <c r="P62" s="135">
        <v>100</v>
      </c>
      <c r="Q62" s="135">
        <v>100</v>
      </c>
      <c r="R62" s="404" t="s">
        <v>745</v>
      </c>
    </row>
    <row r="63" spans="1:18" ht="36">
      <c r="A63" s="133"/>
      <c r="B63" s="132" t="s">
        <v>439</v>
      </c>
      <c r="C63" s="135" t="s">
        <v>78</v>
      </c>
      <c r="D63" s="135">
        <v>0.05</v>
      </c>
      <c r="E63" s="314">
        <v>100</v>
      </c>
      <c r="F63" s="405">
        <v>100</v>
      </c>
      <c r="G63" s="405">
        <v>100</v>
      </c>
      <c r="H63" s="495">
        <v>100</v>
      </c>
      <c r="I63" s="495">
        <v>100</v>
      </c>
      <c r="J63" s="596">
        <v>100</v>
      </c>
      <c r="K63" s="596">
        <v>100</v>
      </c>
      <c r="L63" s="732">
        <v>100</v>
      </c>
      <c r="M63" s="732">
        <v>100</v>
      </c>
      <c r="N63" s="730">
        <v>100</v>
      </c>
      <c r="O63" s="730">
        <v>100</v>
      </c>
      <c r="P63" s="135">
        <v>100</v>
      </c>
      <c r="Q63" s="135">
        <v>100</v>
      </c>
      <c r="R63" s="404" t="s">
        <v>745</v>
      </c>
    </row>
    <row r="64" spans="1:18" ht="15.75">
      <c r="A64" s="56">
        <v>3</v>
      </c>
      <c r="B64" s="756" t="s">
        <v>865</v>
      </c>
      <c r="C64" s="757"/>
      <c r="D64" s="757"/>
      <c r="E64" s="757"/>
      <c r="F64" s="757"/>
      <c r="G64" s="757"/>
      <c r="H64" s="757"/>
      <c r="I64" s="757"/>
      <c r="J64" s="757"/>
      <c r="K64" s="757"/>
      <c r="L64" s="757"/>
      <c r="M64" s="757"/>
      <c r="N64" s="757"/>
      <c r="O64" s="757"/>
      <c r="P64" s="757"/>
      <c r="Q64" s="757"/>
      <c r="R64" s="758"/>
    </row>
    <row r="65" spans="1:18" ht="15.75">
      <c r="A65" s="154"/>
      <c r="B65" s="152" t="s">
        <v>89</v>
      </c>
      <c r="C65" s="764" t="s">
        <v>467</v>
      </c>
      <c r="D65" s="771"/>
      <c r="E65" s="771"/>
      <c r="F65" s="771"/>
      <c r="G65" s="771"/>
      <c r="H65" s="771"/>
      <c r="I65" s="771"/>
      <c r="J65" s="771"/>
      <c r="K65" s="771"/>
      <c r="L65" s="771"/>
      <c r="M65" s="771"/>
      <c r="N65" s="771"/>
      <c r="O65" s="771"/>
      <c r="P65" s="771"/>
      <c r="Q65" s="771"/>
      <c r="R65" s="772"/>
    </row>
    <row r="66" spans="1:18" ht="60">
      <c r="A66" s="55"/>
      <c r="B66" s="737" t="s">
        <v>468</v>
      </c>
      <c r="C66" s="152" t="s">
        <v>78</v>
      </c>
      <c r="D66" s="152" t="s">
        <v>77</v>
      </c>
      <c r="E66" s="313">
        <v>43.35</v>
      </c>
      <c r="F66" s="405">
        <v>44</v>
      </c>
      <c r="G66" s="405">
        <v>44</v>
      </c>
      <c r="H66" s="495">
        <v>0</v>
      </c>
      <c r="I66" s="495">
        <v>0</v>
      </c>
      <c r="J66" s="596">
        <v>0</v>
      </c>
      <c r="K66" s="596">
        <v>0</v>
      </c>
      <c r="L66" s="732">
        <v>12.34</v>
      </c>
      <c r="M66" s="732">
        <v>12.34</v>
      </c>
      <c r="N66" s="730">
        <v>12.34</v>
      </c>
      <c r="O66" s="730">
        <v>12.34</v>
      </c>
      <c r="P66" s="152">
        <v>15.43</v>
      </c>
      <c r="Q66" s="152">
        <v>17.440000000000001</v>
      </c>
      <c r="R66" s="593" t="s">
        <v>745</v>
      </c>
    </row>
    <row r="67" spans="1:18" ht="72">
      <c r="A67" s="153"/>
      <c r="B67" s="737" t="s">
        <v>469</v>
      </c>
      <c r="C67" s="152" t="s">
        <v>78</v>
      </c>
      <c r="D67" s="152" t="s">
        <v>77</v>
      </c>
      <c r="E67" s="313">
        <v>8.1300000000000008</v>
      </c>
      <c r="F67" s="405">
        <v>10.71</v>
      </c>
      <c r="G67" s="405">
        <v>10.71</v>
      </c>
      <c r="H67" s="495">
        <v>0</v>
      </c>
      <c r="I67" s="495">
        <v>0</v>
      </c>
      <c r="J67" s="596">
        <v>0</v>
      </c>
      <c r="K67" s="596">
        <v>0</v>
      </c>
      <c r="L67" s="732">
        <v>9.09</v>
      </c>
      <c r="M67" s="732">
        <v>9.09</v>
      </c>
      <c r="N67" s="730">
        <v>9.09</v>
      </c>
      <c r="O67" s="730">
        <v>9.09</v>
      </c>
      <c r="P67" s="152">
        <v>15.79</v>
      </c>
      <c r="Q67" s="152">
        <v>18.75</v>
      </c>
      <c r="R67" s="593" t="s">
        <v>866</v>
      </c>
    </row>
    <row r="68" spans="1:18" ht="12.75">
      <c r="A68" s="22" t="s">
        <v>124</v>
      </c>
      <c r="B68" s="21" t="s">
        <v>105</v>
      </c>
      <c r="C68" s="747" t="s">
        <v>868</v>
      </c>
      <c r="D68" s="748"/>
      <c r="E68" s="748"/>
      <c r="F68" s="748"/>
      <c r="G68" s="748"/>
      <c r="H68" s="748"/>
      <c r="I68" s="748"/>
      <c r="J68" s="748"/>
      <c r="K68" s="748"/>
      <c r="L68" s="748"/>
      <c r="M68" s="748"/>
      <c r="N68" s="748"/>
      <c r="O68" s="748"/>
      <c r="P68" s="748"/>
      <c r="Q68" s="748"/>
      <c r="R68" s="749"/>
    </row>
    <row r="69" spans="1:18" ht="44.25" customHeight="1">
      <c r="A69" s="55"/>
      <c r="B69" s="37" t="s">
        <v>163</v>
      </c>
      <c r="C69" s="37" t="s">
        <v>107</v>
      </c>
      <c r="D69" s="20">
        <v>0.1</v>
      </c>
      <c r="E69" s="314">
        <v>223</v>
      </c>
      <c r="F69" s="405">
        <v>223</v>
      </c>
      <c r="G69" s="405">
        <v>223</v>
      </c>
      <c r="H69" s="495">
        <v>0</v>
      </c>
      <c r="I69" s="495">
        <v>0</v>
      </c>
      <c r="J69" s="596">
        <v>140</v>
      </c>
      <c r="K69" s="596">
        <v>140</v>
      </c>
      <c r="L69" s="732">
        <v>140</v>
      </c>
      <c r="M69" s="732">
        <v>140</v>
      </c>
      <c r="N69" s="730">
        <v>223</v>
      </c>
      <c r="O69" s="730">
        <v>223</v>
      </c>
      <c r="P69" s="20">
        <v>223</v>
      </c>
      <c r="Q69" s="20">
        <v>223</v>
      </c>
      <c r="R69" s="495" t="s">
        <v>745</v>
      </c>
    </row>
    <row r="70" spans="1:18" ht="60">
      <c r="A70" s="55"/>
      <c r="B70" s="37" t="s">
        <v>164</v>
      </c>
      <c r="C70" s="37" t="s">
        <v>90</v>
      </c>
      <c r="D70" s="20">
        <v>0.1</v>
      </c>
      <c r="E70" s="314">
        <v>61</v>
      </c>
      <c r="F70" s="405">
        <v>61</v>
      </c>
      <c r="G70" s="405">
        <v>61</v>
      </c>
      <c r="H70" s="495">
        <v>0</v>
      </c>
      <c r="I70" s="495">
        <v>0</v>
      </c>
      <c r="J70" s="596">
        <v>60</v>
      </c>
      <c r="K70" s="596">
        <v>60</v>
      </c>
      <c r="L70" s="732">
        <v>60</v>
      </c>
      <c r="M70" s="732">
        <v>60</v>
      </c>
      <c r="N70" s="730">
        <v>61</v>
      </c>
      <c r="O70" s="730">
        <v>61</v>
      </c>
      <c r="P70" s="20">
        <v>61</v>
      </c>
      <c r="Q70" s="20">
        <v>61</v>
      </c>
      <c r="R70" s="495" t="s">
        <v>745</v>
      </c>
    </row>
    <row r="71" spans="1:18" ht="48">
      <c r="A71" s="55"/>
      <c r="B71" s="37" t="s">
        <v>165</v>
      </c>
      <c r="C71" s="37" t="s">
        <v>90</v>
      </c>
      <c r="D71" s="20">
        <v>0.1</v>
      </c>
      <c r="E71" s="314">
        <v>43</v>
      </c>
      <c r="F71" s="405">
        <v>43</v>
      </c>
      <c r="G71" s="405">
        <v>43</v>
      </c>
      <c r="H71" s="495">
        <v>43</v>
      </c>
      <c r="I71" s="495">
        <v>43</v>
      </c>
      <c r="J71" s="596">
        <v>43</v>
      </c>
      <c r="K71" s="596">
        <v>43</v>
      </c>
      <c r="L71" s="732">
        <v>43</v>
      </c>
      <c r="M71" s="732">
        <v>43</v>
      </c>
      <c r="N71" s="730">
        <v>43</v>
      </c>
      <c r="O71" s="730">
        <v>43</v>
      </c>
      <c r="P71" s="20">
        <v>43</v>
      </c>
      <c r="Q71" s="20">
        <v>43</v>
      </c>
      <c r="R71" s="405" t="s">
        <v>745</v>
      </c>
    </row>
    <row r="72" spans="1:18" ht="42" customHeight="1">
      <c r="A72" s="55"/>
      <c r="B72" s="37" t="s">
        <v>166</v>
      </c>
      <c r="C72" s="37" t="s">
        <v>90</v>
      </c>
      <c r="D72" s="20">
        <v>0.2</v>
      </c>
      <c r="E72" s="314">
        <v>1000</v>
      </c>
      <c r="F72" s="405">
        <v>1000</v>
      </c>
      <c r="G72" s="405">
        <v>1000</v>
      </c>
      <c r="H72" s="495">
        <v>0</v>
      </c>
      <c r="I72" s="495">
        <v>0</v>
      </c>
      <c r="J72" s="596">
        <v>0</v>
      </c>
      <c r="K72" s="596">
        <v>0</v>
      </c>
      <c r="L72" s="732">
        <v>0</v>
      </c>
      <c r="M72" s="732">
        <v>0</v>
      </c>
      <c r="N72" s="730">
        <v>1000</v>
      </c>
      <c r="O72" s="730">
        <v>1000</v>
      </c>
      <c r="P72" s="20">
        <v>1000</v>
      </c>
      <c r="Q72" s="20">
        <v>1000</v>
      </c>
      <c r="R72" s="732" t="s">
        <v>745</v>
      </c>
    </row>
    <row r="73" spans="1:18" ht="12.75">
      <c r="A73" s="22" t="s">
        <v>125</v>
      </c>
      <c r="B73" s="21" t="s">
        <v>97</v>
      </c>
      <c r="C73" s="747" t="s">
        <v>869</v>
      </c>
      <c r="D73" s="748"/>
      <c r="E73" s="748"/>
      <c r="F73" s="748"/>
      <c r="G73" s="748"/>
      <c r="H73" s="748"/>
      <c r="I73" s="748"/>
      <c r="J73" s="748"/>
      <c r="K73" s="748"/>
      <c r="L73" s="748"/>
      <c r="M73" s="748"/>
      <c r="N73" s="748"/>
      <c r="O73" s="748"/>
      <c r="P73" s="748"/>
      <c r="Q73" s="748"/>
      <c r="R73" s="749"/>
    </row>
    <row r="74" spans="1:18" ht="12.75">
      <c r="A74" s="55"/>
      <c r="B74" s="37" t="s">
        <v>89</v>
      </c>
      <c r="C74" s="744" t="s">
        <v>170</v>
      </c>
      <c r="D74" s="745"/>
      <c r="E74" s="745"/>
      <c r="F74" s="745"/>
      <c r="G74" s="745"/>
      <c r="H74" s="745"/>
      <c r="I74" s="745"/>
      <c r="J74" s="745"/>
      <c r="K74" s="745"/>
      <c r="L74" s="745"/>
      <c r="M74" s="745"/>
      <c r="N74" s="745"/>
      <c r="O74" s="745"/>
      <c r="P74" s="745"/>
      <c r="Q74" s="745"/>
      <c r="R74" s="746"/>
    </row>
    <row r="75" spans="1:18" ht="12.75">
      <c r="A75" s="55"/>
      <c r="B75" s="37" t="s">
        <v>173</v>
      </c>
      <c r="C75" s="744" t="s">
        <v>174</v>
      </c>
      <c r="D75" s="745"/>
      <c r="E75" s="745"/>
      <c r="F75" s="745"/>
      <c r="G75" s="745"/>
      <c r="H75" s="745"/>
      <c r="I75" s="745"/>
      <c r="J75" s="745"/>
      <c r="K75" s="745"/>
      <c r="L75" s="745"/>
      <c r="M75" s="745"/>
      <c r="N75" s="745"/>
      <c r="O75" s="745"/>
      <c r="P75" s="745"/>
      <c r="Q75" s="745"/>
      <c r="R75" s="746"/>
    </row>
    <row r="76" spans="1:18" ht="72">
      <c r="A76" s="55"/>
      <c r="B76" s="37" t="s">
        <v>171</v>
      </c>
      <c r="C76" s="37" t="s">
        <v>78</v>
      </c>
      <c r="D76" s="37">
        <v>0.25</v>
      </c>
      <c r="E76" s="314">
        <v>9.3800000000000008</v>
      </c>
      <c r="F76" s="405">
        <v>10.71</v>
      </c>
      <c r="G76" s="405">
        <v>10.71</v>
      </c>
      <c r="H76" s="495">
        <v>0</v>
      </c>
      <c r="I76" s="495">
        <v>0</v>
      </c>
      <c r="J76" s="596">
        <v>0</v>
      </c>
      <c r="K76" s="596">
        <v>0</v>
      </c>
      <c r="L76" s="732">
        <v>9.09</v>
      </c>
      <c r="M76" s="732">
        <v>9.09</v>
      </c>
      <c r="N76" s="730">
        <v>9.09</v>
      </c>
      <c r="O76" s="730">
        <v>9.09</v>
      </c>
      <c r="P76" s="142">
        <v>15.79</v>
      </c>
      <c r="Q76" s="142">
        <v>18.75</v>
      </c>
      <c r="R76" s="742" t="s">
        <v>867</v>
      </c>
    </row>
    <row r="77" spans="1:18" ht="156">
      <c r="A77" s="55"/>
      <c r="B77" s="37" t="s">
        <v>172</v>
      </c>
      <c r="C77" s="37" t="s">
        <v>78</v>
      </c>
      <c r="D77" s="37">
        <v>0.25</v>
      </c>
      <c r="E77" s="314">
        <v>100</v>
      </c>
      <c r="F77" s="405">
        <v>100</v>
      </c>
      <c r="G77" s="405">
        <v>100</v>
      </c>
      <c r="H77" s="495">
        <v>0</v>
      </c>
      <c r="I77" s="495">
        <v>0</v>
      </c>
      <c r="J77" s="596">
        <v>0</v>
      </c>
      <c r="K77" s="596">
        <v>0</v>
      </c>
      <c r="L77" s="732">
        <v>100</v>
      </c>
      <c r="M77" s="732">
        <v>100</v>
      </c>
      <c r="N77" s="730">
        <v>100</v>
      </c>
      <c r="O77" s="730">
        <v>100</v>
      </c>
      <c r="P77" s="142">
        <v>100</v>
      </c>
      <c r="Q77" s="142">
        <v>100</v>
      </c>
      <c r="R77" s="743"/>
    </row>
    <row r="78" spans="1:18" ht="34.5" customHeight="1">
      <c r="A78" s="56">
        <v>4</v>
      </c>
      <c r="B78" s="756" t="s">
        <v>870</v>
      </c>
      <c r="C78" s="757"/>
      <c r="D78" s="757"/>
      <c r="E78" s="757"/>
      <c r="F78" s="757"/>
      <c r="G78" s="757"/>
      <c r="H78" s="757"/>
      <c r="I78" s="757"/>
      <c r="J78" s="757"/>
      <c r="K78" s="757"/>
      <c r="L78" s="757"/>
      <c r="M78" s="757"/>
      <c r="N78" s="757"/>
      <c r="O78" s="757"/>
      <c r="P78" s="757"/>
      <c r="Q78" s="757"/>
      <c r="R78" s="758"/>
    </row>
    <row r="79" spans="1:18" ht="34.5" customHeight="1">
      <c r="A79" s="346"/>
      <c r="B79" s="354" t="s">
        <v>89</v>
      </c>
      <c r="C79" s="750" t="s">
        <v>706</v>
      </c>
      <c r="D79" s="751"/>
      <c r="E79" s="751"/>
      <c r="F79" s="751"/>
      <c r="G79" s="751"/>
      <c r="H79" s="751"/>
      <c r="I79" s="751"/>
      <c r="J79" s="751"/>
      <c r="K79" s="751"/>
      <c r="L79" s="751"/>
      <c r="M79" s="751"/>
      <c r="N79" s="751"/>
      <c r="O79" s="751"/>
      <c r="P79" s="751"/>
      <c r="Q79" s="751"/>
      <c r="R79" s="752"/>
    </row>
    <row r="80" spans="1:18" s="417" customFormat="1" ht="34.5" customHeight="1">
      <c r="A80" s="409"/>
      <c r="B80" s="738" t="s">
        <v>707</v>
      </c>
      <c r="C80" s="405"/>
      <c r="D80" s="404"/>
      <c r="E80" s="404">
        <v>61.7</v>
      </c>
      <c r="F80" s="405">
        <v>104.3</v>
      </c>
      <c r="G80" s="405">
        <v>104.3</v>
      </c>
      <c r="H80" s="495">
        <v>0</v>
      </c>
      <c r="I80" s="495">
        <v>0</v>
      </c>
      <c r="J80" s="596">
        <v>0</v>
      </c>
      <c r="K80" s="596">
        <v>0</v>
      </c>
      <c r="L80" s="727">
        <v>0</v>
      </c>
      <c r="M80" s="727">
        <v>0</v>
      </c>
      <c r="N80" s="725">
        <v>102.9</v>
      </c>
      <c r="O80" s="725">
        <v>102.9</v>
      </c>
      <c r="P80" s="404">
        <v>103.6</v>
      </c>
      <c r="Q80" s="404">
        <v>104.1</v>
      </c>
      <c r="R80" s="726" t="s">
        <v>745</v>
      </c>
    </row>
    <row r="81" spans="1:18" ht="12.75">
      <c r="A81" s="353" t="s">
        <v>231</v>
      </c>
      <c r="B81" s="67" t="s">
        <v>105</v>
      </c>
      <c r="C81" s="753" t="s">
        <v>871</v>
      </c>
      <c r="D81" s="754"/>
      <c r="E81" s="754"/>
      <c r="F81" s="754"/>
      <c r="G81" s="754"/>
      <c r="H81" s="754"/>
      <c r="I81" s="754"/>
      <c r="J81" s="754"/>
      <c r="K81" s="754"/>
      <c r="L81" s="754"/>
      <c r="M81" s="754"/>
      <c r="N81" s="754"/>
      <c r="O81" s="754"/>
      <c r="P81" s="754"/>
      <c r="Q81" s="754"/>
      <c r="R81" s="755"/>
    </row>
    <row r="82" spans="1:18" ht="12.75">
      <c r="A82" s="55"/>
      <c r="B82" s="44" t="s">
        <v>89</v>
      </c>
      <c r="C82" s="744" t="s">
        <v>203</v>
      </c>
      <c r="D82" s="745"/>
      <c r="E82" s="745"/>
      <c r="F82" s="745"/>
      <c r="G82" s="745"/>
      <c r="H82" s="745"/>
      <c r="I82" s="745"/>
      <c r="J82" s="745"/>
      <c r="K82" s="745"/>
      <c r="L82" s="745"/>
      <c r="M82" s="745"/>
      <c r="N82" s="745"/>
      <c r="O82" s="745"/>
      <c r="P82" s="745"/>
      <c r="Q82" s="745"/>
      <c r="R82" s="746"/>
    </row>
    <row r="83" spans="1:18" ht="12.75">
      <c r="A83" s="55"/>
      <c r="B83" s="44" t="s">
        <v>7</v>
      </c>
      <c r="C83" s="744" t="s">
        <v>204</v>
      </c>
      <c r="D83" s="745"/>
      <c r="E83" s="745"/>
      <c r="F83" s="745"/>
      <c r="G83" s="745"/>
      <c r="H83" s="745"/>
      <c r="I83" s="745"/>
      <c r="J83" s="745"/>
      <c r="K83" s="745"/>
      <c r="L83" s="745"/>
      <c r="M83" s="745"/>
      <c r="N83" s="745"/>
      <c r="O83" s="745"/>
      <c r="P83" s="745"/>
      <c r="Q83" s="745"/>
      <c r="R83" s="746"/>
    </row>
    <row r="84" spans="1:18" ht="48">
      <c r="A84" s="55"/>
      <c r="B84" s="51" t="s">
        <v>205</v>
      </c>
      <c r="C84" s="51" t="s">
        <v>91</v>
      </c>
      <c r="D84" s="37">
        <v>0.5</v>
      </c>
      <c r="E84" s="314">
        <v>9</v>
      </c>
      <c r="F84" s="354">
        <v>13</v>
      </c>
      <c r="G84" s="405">
        <v>9</v>
      </c>
      <c r="H84" s="495">
        <v>6</v>
      </c>
      <c r="I84" s="495">
        <v>1</v>
      </c>
      <c r="J84" s="596">
        <v>6</v>
      </c>
      <c r="K84" s="596">
        <v>2</v>
      </c>
      <c r="L84" s="727">
        <v>6</v>
      </c>
      <c r="M84" s="727">
        <v>6</v>
      </c>
      <c r="N84" s="735">
        <v>6</v>
      </c>
      <c r="O84" s="725">
        <v>6</v>
      </c>
      <c r="P84" s="37">
        <v>5</v>
      </c>
      <c r="Q84" s="37">
        <v>0</v>
      </c>
      <c r="R84" s="727" t="s">
        <v>745</v>
      </c>
    </row>
    <row r="85" spans="1:18" ht="12.75">
      <c r="A85" s="22" t="s">
        <v>232</v>
      </c>
      <c r="B85" s="21" t="s">
        <v>97</v>
      </c>
      <c r="C85" s="747" t="s">
        <v>873</v>
      </c>
      <c r="D85" s="748"/>
      <c r="E85" s="748"/>
      <c r="F85" s="748"/>
      <c r="G85" s="748"/>
      <c r="H85" s="748"/>
      <c r="I85" s="748"/>
      <c r="J85" s="748"/>
      <c r="K85" s="748"/>
      <c r="L85" s="748"/>
      <c r="M85" s="748"/>
      <c r="N85" s="748"/>
      <c r="O85" s="748"/>
      <c r="P85" s="748"/>
      <c r="Q85" s="748"/>
      <c r="R85" s="749"/>
    </row>
    <row r="86" spans="1:18" ht="12.75">
      <c r="A86" s="55"/>
      <c r="B86" s="51" t="s">
        <v>89</v>
      </c>
      <c r="C86" s="744" t="s">
        <v>207</v>
      </c>
      <c r="D86" s="745"/>
      <c r="E86" s="745"/>
      <c r="F86" s="745"/>
      <c r="G86" s="745"/>
      <c r="H86" s="745"/>
      <c r="I86" s="745"/>
      <c r="J86" s="745"/>
      <c r="K86" s="745"/>
      <c r="L86" s="745"/>
      <c r="M86" s="745"/>
      <c r="N86" s="745"/>
      <c r="O86" s="745"/>
      <c r="P86" s="745"/>
      <c r="Q86" s="745"/>
      <c r="R86" s="746"/>
    </row>
    <row r="87" spans="1:18" ht="12.75">
      <c r="A87" s="55"/>
      <c r="B87" s="51" t="s">
        <v>8</v>
      </c>
      <c r="C87" s="744" t="s">
        <v>208</v>
      </c>
      <c r="D87" s="745"/>
      <c r="E87" s="745"/>
      <c r="F87" s="745"/>
      <c r="G87" s="745"/>
      <c r="H87" s="745"/>
      <c r="I87" s="745"/>
      <c r="J87" s="745"/>
      <c r="K87" s="745"/>
      <c r="L87" s="745"/>
      <c r="M87" s="745"/>
      <c r="N87" s="745"/>
      <c r="O87" s="745"/>
      <c r="P87" s="745"/>
      <c r="Q87" s="745"/>
      <c r="R87" s="746"/>
    </row>
    <row r="88" spans="1:18" ht="36">
      <c r="A88" s="55"/>
      <c r="B88" s="51" t="s">
        <v>209</v>
      </c>
      <c r="C88" s="51" t="s">
        <v>210</v>
      </c>
      <c r="D88" s="37">
        <v>0.1</v>
      </c>
      <c r="E88" s="314">
        <v>0</v>
      </c>
      <c r="F88" s="405">
        <v>0</v>
      </c>
      <c r="G88" s="405">
        <v>0</v>
      </c>
      <c r="H88" s="495">
        <v>0</v>
      </c>
      <c r="I88" s="495">
        <v>0</v>
      </c>
      <c r="J88" s="596">
        <v>0</v>
      </c>
      <c r="K88" s="596">
        <v>0</v>
      </c>
      <c r="L88" s="727">
        <v>0</v>
      </c>
      <c r="M88" s="727">
        <v>0</v>
      </c>
      <c r="N88" s="725">
        <v>0</v>
      </c>
      <c r="O88" s="725">
        <v>0</v>
      </c>
      <c r="P88" s="37">
        <v>0</v>
      </c>
      <c r="Q88" s="37">
        <v>0</v>
      </c>
      <c r="R88" s="404" t="s">
        <v>747</v>
      </c>
    </row>
    <row r="89" spans="1:18" ht="48">
      <c r="A89" s="55"/>
      <c r="B89" s="51" t="s">
        <v>211</v>
      </c>
      <c r="C89" s="51" t="s">
        <v>90</v>
      </c>
      <c r="D89" s="37">
        <v>0.2</v>
      </c>
      <c r="E89" s="314">
        <v>0</v>
      </c>
      <c r="F89" s="405">
        <v>1</v>
      </c>
      <c r="G89" s="405">
        <v>0</v>
      </c>
      <c r="H89" s="495">
        <v>0</v>
      </c>
      <c r="I89" s="495">
        <v>0</v>
      </c>
      <c r="J89" s="596">
        <v>0</v>
      </c>
      <c r="K89" s="596">
        <v>0</v>
      </c>
      <c r="L89" s="727">
        <v>0</v>
      </c>
      <c r="M89" s="727">
        <v>0</v>
      </c>
      <c r="N89" s="725">
        <v>0</v>
      </c>
      <c r="O89" s="725">
        <v>0</v>
      </c>
      <c r="P89" s="37">
        <v>0</v>
      </c>
      <c r="Q89" s="37">
        <v>0</v>
      </c>
      <c r="R89" s="593" t="s">
        <v>872</v>
      </c>
    </row>
    <row r="90" spans="1:18" ht="12.75">
      <c r="A90" s="22" t="s">
        <v>233</v>
      </c>
      <c r="B90" s="21" t="s">
        <v>126</v>
      </c>
      <c r="C90" s="747" t="s">
        <v>852</v>
      </c>
      <c r="D90" s="748"/>
      <c r="E90" s="748"/>
      <c r="F90" s="748"/>
      <c r="G90" s="748"/>
      <c r="H90" s="748"/>
      <c r="I90" s="748"/>
      <c r="J90" s="748"/>
      <c r="K90" s="748"/>
      <c r="L90" s="748"/>
      <c r="M90" s="748"/>
      <c r="N90" s="748"/>
      <c r="O90" s="748"/>
      <c r="P90" s="748"/>
      <c r="Q90" s="748"/>
      <c r="R90" s="749"/>
    </row>
    <row r="91" spans="1:18" ht="12.75">
      <c r="A91" s="55"/>
      <c r="B91" s="51" t="s">
        <v>89</v>
      </c>
      <c r="C91" s="744" t="s">
        <v>212</v>
      </c>
      <c r="D91" s="745"/>
      <c r="E91" s="745"/>
      <c r="F91" s="745"/>
      <c r="G91" s="745"/>
      <c r="H91" s="745"/>
      <c r="I91" s="745"/>
      <c r="J91" s="745"/>
      <c r="K91" s="745"/>
      <c r="L91" s="745"/>
      <c r="M91" s="745"/>
      <c r="N91" s="745"/>
      <c r="O91" s="745"/>
      <c r="P91" s="745"/>
      <c r="Q91" s="745"/>
      <c r="R91" s="746"/>
    </row>
    <row r="92" spans="1:18" ht="12.75" customHeight="1">
      <c r="A92" s="55"/>
      <c r="B92" s="51" t="s">
        <v>79</v>
      </c>
      <c r="C92" s="744" t="s">
        <v>709</v>
      </c>
      <c r="D92" s="745"/>
      <c r="E92" s="745"/>
      <c r="F92" s="745"/>
      <c r="G92" s="745"/>
      <c r="H92" s="745"/>
      <c r="I92" s="745"/>
      <c r="J92" s="745"/>
      <c r="K92" s="745"/>
      <c r="L92" s="745"/>
      <c r="M92" s="745"/>
      <c r="N92" s="745"/>
      <c r="O92" s="745"/>
      <c r="P92" s="745"/>
      <c r="Q92" s="745"/>
      <c r="R92" s="746"/>
    </row>
    <row r="93" spans="1:18" ht="67.5" customHeight="1">
      <c r="A93" s="55"/>
      <c r="B93" s="51" t="s">
        <v>213</v>
      </c>
      <c r="C93" s="51" t="s">
        <v>78</v>
      </c>
      <c r="D93" s="37">
        <v>0.1</v>
      </c>
      <c r="E93" s="314">
        <v>100</v>
      </c>
      <c r="F93" s="405">
        <v>100</v>
      </c>
      <c r="G93" s="405">
        <v>83.8</v>
      </c>
      <c r="H93" s="495">
        <v>100</v>
      </c>
      <c r="I93" s="495">
        <v>51.2</v>
      </c>
      <c r="J93" s="596">
        <v>100</v>
      </c>
      <c r="K93" s="596">
        <v>61.9</v>
      </c>
      <c r="L93" s="727">
        <v>100</v>
      </c>
      <c r="M93" s="727">
        <v>89.1</v>
      </c>
      <c r="N93" s="725">
        <v>100</v>
      </c>
      <c r="O93" s="725">
        <v>97.7</v>
      </c>
      <c r="P93" s="37">
        <v>100</v>
      </c>
      <c r="Q93" s="37">
        <v>100</v>
      </c>
      <c r="R93" s="726" t="s">
        <v>937</v>
      </c>
    </row>
    <row r="94" spans="1:18" ht="12.75">
      <c r="A94" s="22" t="s">
        <v>708</v>
      </c>
      <c r="B94" s="341" t="s">
        <v>133</v>
      </c>
      <c r="C94" s="747" t="s">
        <v>874</v>
      </c>
      <c r="D94" s="748"/>
      <c r="E94" s="748"/>
      <c r="F94" s="748"/>
      <c r="G94" s="748"/>
      <c r="H94" s="748"/>
      <c r="I94" s="748"/>
      <c r="J94" s="748"/>
      <c r="K94" s="748"/>
      <c r="L94" s="748"/>
      <c r="M94" s="748"/>
      <c r="N94" s="748"/>
      <c r="O94" s="748"/>
      <c r="P94" s="748"/>
      <c r="Q94" s="748"/>
      <c r="R94" s="749"/>
    </row>
    <row r="95" spans="1:18" ht="12.75">
      <c r="A95" s="344"/>
      <c r="B95" s="340" t="s">
        <v>98</v>
      </c>
      <c r="C95" s="744" t="s">
        <v>710</v>
      </c>
      <c r="D95" s="745"/>
      <c r="E95" s="745"/>
      <c r="F95" s="745"/>
      <c r="G95" s="745"/>
      <c r="H95" s="745"/>
      <c r="I95" s="745"/>
      <c r="J95" s="745"/>
      <c r="K95" s="745"/>
      <c r="L95" s="745"/>
      <c r="M95" s="745"/>
      <c r="N95" s="745"/>
      <c r="O95" s="745"/>
      <c r="P95" s="745"/>
      <c r="Q95" s="745"/>
      <c r="R95" s="746"/>
    </row>
    <row r="96" spans="1:18" ht="27.75" customHeight="1">
      <c r="A96" s="344"/>
      <c r="B96" s="340" t="s">
        <v>142</v>
      </c>
      <c r="C96" s="744" t="s">
        <v>711</v>
      </c>
      <c r="D96" s="745"/>
      <c r="E96" s="745"/>
      <c r="F96" s="745"/>
      <c r="G96" s="745"/>
      <c r="H96" s="745"/>
      <c r="I96" s="745"/>
      <c r="J96" s="745"/>
      <c r="K96" s="745"/>
      <c r="L96" s="745"/>
      <c r="M96" s="745"/>
      <c r="N96" s="745"/>
      <c r="O96" s="745"/>
      <c r="P96" s="745"/>
      <c r="Q96" s="745"/>
      <c r="R96" s="746"/>
    </row>
    <row r="97" spans="1:18" ht="67.5" customHeight="1">
      <c r="A97" s="344"/>
      <c r="B97" s="737" t="s">
        <v>713</v>
      </c>
      <c r="C97" s="340" t="s">
        <v>712</v>
      </c>
      <c r="D97" s="340">
        <v>0.1</v>
      </c>
      <c r="E97" s="343">
        <v>0</v>
      </c>
      <c r="F97" s="405">
        <v>0</v>
      </c>
      <c r="G97" s="405">
        <v>0</v>
      </c>
      <c r="H97" s="495">
        <v>0</v>
      </c>
      <c r="I97" s="495">
        <v>0</v>
      </c>
      <c r="J97" s="596">
        <v>0</v>
      </c>
      <c r="K97" s="596">
        <v>0</v>
      </c>
      <c r="L97" s="727">
        <v>0</v>
      </c>
      <c r="M97" s="727">
        <v>0</v>
      </c>
      <c r="N97" s="725" t="s">
        <v>714</v>
      </c>
      <c r="O97" s="725" t="s">
        <v>714</v>
      </c>
      <c r="P97" s="355" t="s">
        <v>715</v>
      </c>
      <c r="Q97" s="340" t="s">
        <v>716</v>
      </c>
      <c r="R97" s="726" t="s">
        <v>745</v>
      </c>
    </row>
    <row r="98" spans="1:18" ht="15.75">
      <c r="A98" s="56">
        <v>5</v>
      </c>
      <c r="B98" s="756" t="s">
        <v>875</v>
      </c>
      <c r="C98" s="757"/>
      <c r="D98" s="757"/>
      <c r="E98" s="757"/>
      <c r="F98" s="757"/>
      <c r="G98" s="757"/>
      <c r="H98" s="757"/>
      <c r="I98" s="757"/>
      <c r="J98" s="757"/>
      <c r="K98" s="757"/>
      <c r="L98" s="757"/>
      <c r="M98" s="757"/>
      <c r="N98" s="757"/>
      <c r="O98" s="757"/>
      <c r="P98" s="757"/>
      <c r="Q98" s="757"/>
      <c r="R98" s="758"/>
    </row>
    <row r="99" spans="1:18" ht="27.75" customHeight="1">
      <c r="A99" s="64"/>
      <c r="B99" s="156" t="s">
        <v>98</v>
      </c>
      <c r="C99" s="759" t="s">
        <v>220</v>
      </c>
      <c r="D99" s="760"/>
      <c r="E99" s="760"/>
      <c r="F99" s="760"/>
      <c r="G99" s="760"/>
      <c r="H99" s="760"/>
      <c r="I99" s="760"/>
      <c r="J99" s="760"/>
      <c r="K99" s="760"/>
      <c r="L99" s="760"/>
      <c r="M99" s="760"/>
      <c r="N99" s="760"/>
      <c r="O99" s="760"/>
      <c r="P99" s="760"/>
      <c r="Q99" s="760"/>
      <c r="R99" s="761"/>
    </row>
    <row r="100" spans="1:18" ht="34.5" customHeight="1">
      <c r="A100" s="144"/>
      <c r="B100" s="340" t="s">
        <v>717</v>
      </c>
      <c r="C100" s="143" t="s">
        <v>107</v>
      </c>
      <c r="D100" s="143"/>
      <c r="E100" s="314">
        <v>75</v>
      </c>
      <c r="F100" s="414">
        <v>72</v>
      </c>
      <c r="G100" s="414">
        <v>75</v>
      </c>
      <c r="H100" s="495">
        <v>73</v>
      </c>
      <c r="I100" s="495">
        <v>75</v>
      </c>
      <c r="J100" s="596">
        <v>73</v>
      </c>
      <c r="K100" s="596">
        <v>75</v>
      </c>
      <c r="L100" s="732">
        <v>73</v>
      </c>
      <c r="M100" s="732">
        <v>75</v>
      </c>
      <c r="N100" s="730">
        <v>73</v>
      </c>
      <c r="O100" s="730">
        <v>73</v>
      </c>
      <c r="P100" s="143">
        <v>73</v>
      </c>
      <c r="Q100" s="143">
        <v>73</v>
      </c>
      <c r="R100" s="413" t="s">
        <v>745</v>
      </c>
    </row>
    <row r="101" spans="1:18" ht="49.5" customHeight="1">
      <c r="A101" s="144"/>
      <c r="B101" s="340" t="s">
        <v>718</v>
      </c>
      <c r="C101" s="143" t="s">
        <v>78</v>
      </c>
      <c r="D101" s="143"/>
      <c r="E101" s="314">
        <v>23.81</v>
      </c>
      <c r="F101" s="414">
        <v>24.3</v>
      </c>
      <c r="G101" s="414">
        <v>24</v>
      </c>
      <c r="H101" s="495">
        <v>25.9</v>
      </c>
      <c r="I101" s="495">
        <v>26</v>
      </c>
      <c r="J101" s="596">
        <v>25.9</v>
      </c>
      <c r="K101" s="596">
        <v>26</v>
      </c>
      <c r="L101" s="732">
        <v>25.9</v>
      </c>
      <c r="M101" s="732">
        <v>26</v>
      </c>
      <c r="N101" s="730">
        <v>25.9</v>
      </c>
      <c r="O101" s="730">
        <v>27.5</v>
      </c>
      <c r="P101" s="143">
        <v>27</v>
      </c>
      <c r="Q101" s="143">
        <v>27</v>
      </c>
      <c r="R101" s="413" t="s">
        <v>745</v>
      </c>
    </row>
    <row r="102" spans="1:18" ht="66" customHeight="1">
      <c r="A102" s="159"/>
      <c r="B102" s="340" t="s">
        <v>719</v>
      </c>
      <c r="C102" s="156" t="s">
        <v>90</v>
      </c>
      <c r="D102" s="156"/>
      <c r="E102" s="314" t="s">
        <v>77</v>
      </c>
      <c r="F102" s="414">
        <v>4.2</v>
      </c>
      <c r="G102" s="414">
        <v>4.2</v>
      </c>
      <c r="H102" s="495">
        <v>6</v>
      </c>
      <c r="I102" s="495">
        <v>6</v>
      </c>
      <c r="J102" s="596">
        <v>6</v>
      </c>
      <c r="K102" s="596">
        <v>6</v>
      </c>
      <c r="L102" s="732">
        <v>6</v>
      </c>
      <c r="M102" s="732">
        <v>6</v>
      </c>
      <c r="N102" s="730">
        <v>6</v>
      </c>
      <c r="O102" s="730">
        <v>6</v>
      </c>
      <c r="P102" s="156">
        <v>6</v>
      </c>
      <c r="Q102" s="156">
        <v>6</v>
      </c>
      <c r="R102" s="413" t="s">
        <v>745</v>
      </c>
    </row>
    <row r="103" spans="1:18" ht="87" customHeight="1">
      <c r="A103" s="159"/>
      <c r="B103" s="340" t="s">
        <v>720</v>
      </c>
      <c r="C103" s="156" t="s">
        <v>90</v>
      </c>
      <c r="D103" s="156"/>
      <c r="E103" s="314" t="s">
        <v>77</v>
      </c>
      <c r="F103" s="414">
        <v>3000</v>
      </c>
      <c r="G103" s="414">
        <v>3000</v>
      </c>
      <c r="H103" s="495">
        <v>3000</v>
      </c>
      <c r="I103" s="495">
        <v>3000</v>
      </c>
      <c r="J103" s="596">
        <v>3000</v>
      </c>
      <c r="K103" s="596">
        <v>3000</v>
      </c>
      <c r="L103" s="732">
        <v>3000</v>
      </c>
      <c r="M103" s="732">
        <v>3000</v>
      </c>
      <c r="N103" s="730">
        <v>3000</v>
      </c>
      <c r="O103" s="730">
        <v>3000</v>
      </c>
      <c r="P103" s="156">
        <v>3000</v>
      </c>
      <c r="Q103" s="156">
        <v>3000</v>
      </c>
      <c r="R103" s="413" t="s">
        <v>745</v>
      </c>
    </row>
    <row r="104" spans="1:18" ht="12.75">
      <c r="A104" s="159"/>
      <c r="B104" s="156" t="s">
        <v>100</v>
      </c>
      <c r="C104" s="744" t="s">
        <v>471</v>
      </c>
      <c r="D104" s="745"/>
      <c r="E104" s="745"/>
      <c r="F104" s="745"/>
      <c r="G104" s="745"/>
      <c r="H104" s="745"/>
      <c r="I104" s="745"/>
      <c r="J104" s="745"/>
      <c r="K104" s="745"/>
      <c r="L104" s="745"/>
      <c r="M104" s="745"/>
      <c r="N104" s="745"/>
      <c r="O104" s="745"/>
      <c r="P104" s="745"/>
      <c r="Q104" s="745"/>
      <c r="R104" s="746"/>
    </row>
    <row r="105" spans="1:18" ht="15" customHeight="1">
      <c r="A105" s="164" t="s">
        <v>229</v>
      </c>
      <c r="B105" s="157" t="s">
        <v>105</v>
      </c>
      <c r="C105" s="747" t="s">
        <v>472</v>
      </c>
      <c r="D105" s="748"/>
      <c r="E105" s="748"/>
      <c r="F105" s="748"/>
      <c r="G105" s="748"/>
      <c r="H105" s="748"/>
      <c r="I105" s="748"/>
      <c r="J105" s="748"/>
      <c r="K105" s="748"/>
      <c r="L105" s="748"/>
      <c r="M105" s="748"/>
      <c r="N105" s="748"/>
      <c r="O105" s="748"/>
      <c r="P105" s="748"/>
      <c r="Q105" s="748"/>
      <c r="R105" s="749"/>
    </row>
    <row r="106" spans="1:18" ht="24">
      <c r="A106" s="65"/>
      <c r="B106" s="66" t="s">
        <v>221</v>
      </c>
      <c r="C106" s="66" t="s">
        <v>90</v>
      </c>
      <c r="D106" s="66"/>
      <c r="E106" s="321">
        <v>1790</v>
      </c>
      <c r="F106" s="415">
        <v>1800</v>
      </c>
      <c r="G106" s="415">
        <v>1800</v>
      </c>
      <c r="H106" s="496">
        <v>1800</v>
      </c>
      <c r="I106" s="496">
        <v>1800</v>
      </c>
      <c r="J106" s="597">
        <v>1800</v>
      </c>
      <c r="K106" s="597">
        <v>1800</v>
      </c>
      <c r="L106" s="731">
        <v>1800</v>
      </c>
      <c r="M106" s="731">
        <v>1800</v>
      </c>
      <c r="N106" s="67">
        <v>1800</v>
      </c>
      <c r="O106" s="67">
        <v>1800</v>
      </c>
      <c r="P106" s="66">
        <v>1800</v>
      </c>
      <c r="Q106" s="66">
        <v>1800</v>
      </c>
      <c r="R106" s="413" t="s">
        <v>745</v>
      </c>
    </row>
    <row r="107" spans="1:18" ht="36">
      <c r="A107" s="55"/>
      <c r="B107" s="54" t="s">
        <v>222</v>
      </c>
      <c r="C107" s="54" t="s">
        <v>90</v>
      </c>
      <c r="D107" s="37"/>
      <c r="E107" s="314">
        <v>9407</v>
      </c>
      <c r="F107" s="414">
        <v>9605</v>
      </c>
      <c r="G107" s="414">
        <v>9422</v>
      </c>
      <c r="H107" s="495">
        <v>10325</v>
      </c>
      <c r="I107" s="495">
        <v>10325</v>
      </c>
      <c r="J107" s="596">
        <v>10325</v>
      </c>
      <c r="K107" s="596">
        <v>10325</v>
      </c>
      <c r="L107" s="732">
        <v>10325</v>
      </c>
      <c r="M107" s="732">
        <v>10325</v>
      </c>
      <c r="N107" s="730">
        <v>10325</v>
      </c>
      <c r="O107" s="730">
        <v>11033</v>
      </c>
      <c r="P107" s="37">
        <v>11132</v>
      </c>
      <c r="Q107" s="37">
        <v>11325</v>
      </c>
      <c r="R107" s="413" t="s">
        <v>745</v>
      </c>
    </row>
    <row r="108" spans="1:18" ht="120">
      <c r="A108" s="55"/>
      <c r="B108" s="54" t="s">
        <v>223</v>
      </c>
      <c r="C108" s="54" t="s">
        <v>90</v>
      </c>
      <c r="D108" s="37"/>
      <c r="E108" s="314">
        <v>2000</v>
      </c>
      <c r="F108" s="414">
        <v>3000</v>
      </c>
      <c r="G108" s="414">
        <v>3000</v>
      </c>
      <c r="H108" s="495">
        <v>3000</v>
      </c>
      <c r="I108" s="495">
        <v>3000</v>
      </c>
      <c r="J108" s="596">
        <v>3000</v>
      </c>
      <c r="K108" s="596">
        <v>3000</v>
      </c>
      <c r="L108" s="732">
        <v>3000</v>
      </c>
      <c r="M108" s="732">
        <v>3000</v>
      </c>
      <c r="N108" s="730">
        <v>3000</v>
      </c>
      <c r="O108" s="730">
        <v>3000</v>
      </c>
      <c r="P108" s="37">
        <v>3000</v>
      </c>
      <c r="Q108" s="37">
        <v>3000</v>
      </c>
      <c r="R108" s="413" t="s">
        <v>745</v>
      </c>
    </row>
    <row r="109" spans="1:18" ht="12.75">
      <c r="A109" s="159"/>
      <c r="B109" s="156" t="s">
        <v>99</v>
      </c>
      <c r="C109" s="744" t="s">
        <v>473</v>
      </c>
      <c r="D109" s="745"/>
      <c r="E109" s="745"/>
      <c r="F109" s="745"/>
      <c r="G109" s="745"/>
      <c r="H109" s="745"/>
      <c r="I109" s="745"/>
      <c r="J109" s="745"/>
      <c r="K109" s="745"/>
      <c r="L109" s="745"/>
      <c r="M109" s="745"/>
      <c r="N109" s="745"/>
      <c r="O109" s="745"/>
      <c r="P109" s="745"/>
      <c r="Q109" s="745"/>
      <c r="R109" s="746"/>
    </row>
    <row r="110" spans="1:18" ht="12.75">
      <c r="A110" s="22" t="s">
        <v>230</v>
      </c>
      <c r="B110" s="305" t="s">
        <v>97</v>
      </c>
      <c r="C110" s="747" t="s">
        <v>876</v>
      </c>
      <c r="D110" s="748"/>
      <c r="E110" s="748"/>
      <c r="F110" s="748"/>
      <c r="G110" s="748"/>
      <c r="H110" s="748"/>
      <c r="I110" s="748"/>
      <c r="J110" s="748"/>
      <c r="K110" s="748"/>
      <c r="L110" s="748"/>
      <c r="M110" s="748"/>
      <c r="N110" s="748"/>
      <c r="O110" s="748"/>
      <c r="P110" s="748"/>
      <c r="Q110" s="748"/>
      <c r="R110" s="749"/>
    </row>
    <row r="111" spans="1:18" ht="60">
      <c r="A111" s="159"/>
      <c r="B111" s="156" t="s">
        <v>470</v>
      </c>
      <c r="C111" s="156" t="s">
        <v>78</v>
      </c>
      <c r="D111" s="160"/>
      <c r="E111" s="160" t="s">
        <v>77</v>
      </c>
      <c r="F111" s="416">
        <v>4.2</v>
      </c>
      <c r="G111" s="416">
        <v>4.2</v>
      </c>
      <c r="H111" s="497">
        <v>6</v>
      </c>
      <c r="I111" s="497">
        <v>6</v>
      </c>
      <c r="J111" s="599">
        <v>6</v>
      </c>
      <c r="K111" s="599">
        <v>6</v>
      </c>
      <c r="L111" s="733">
        <v>6</v>
      </c>
      <c r="M111" s="733">
        <v>6</v>
      </c>
      <c r="N111" s="734">
        <v>6</v>
      </c>
      <c r="O111" s="734">
        <v>6</v>
      </c>
      <c r="P111" s="160">
        <v>6</v>
      </c>
      <c r="Q111" s="160">
        <v>6</v>
      </c>
      <c r="R111" s="413" t="s">
        <v>745</v>
      </c>
    </row>
    <row r="112" spans="1:18" ht="36">
      <c r="A112" s="159"/>
      <c r="B112" s="156" t="s">
        <v>475</v>
      </c>
      <c r="C112" s="156" t="s">
        <v>109</v>
      </c>
      <c r="D112" s="156"/>
      <c r="E112" s="156" t="s">
        <v>77</v>
      </c>
      <c r="F112" s="414">
        <v>0</v>
      </c>
      <c r="G112" s="414">
        <v>0</v>
      </c>
      <c r="H112" s="495">
        <v>0</v>
      </c>
      <c r="I112" s="495">
        <v>0</v>
      </c>
      <c r="J112" s="596">
        <v>0</v>
      </c>
      <c r="K112" s="596">
        <v>0</v>
      </c>
      <c r="L112" s="732">
        <v>0</v>
      </c>
      <c r="M112" s="732">
        <v>0</v>
      </c>
      <c r="N112" s="730">
        <v>1</v>
      </c>
      <c r="O112" s="730">
        <v>0</v>
      </c>
      <c r="P112" s="156">
        <v>1</v>
      </c>
      <c r="Q112" s="156">
        <v>1</v>
      </c>
      <c r="R112" s="729" t="s">
        <v>938</v>
      </c>
    </row>
    <row r="113" spans="1:18" ht="72">
      <c r="A113" s="22" t="s">
        <v>476</v>
      </c>
      <c r="B113" s="594" t="s">
        <v>126</v>
      </c>
      <c r="C113" s="740" t="s">
        <v>224</v>
      </c>
      <c r="D113" s="741"/>
      <c r="E113" s="741"/>
      <c r="F113" s="741"/>
      <c r="G113" s="741"/>
      <c r="H113" s="741"/>
      <c r="I113" s="741"/>
      <c r="J113" s="741"/>
      <c r="K113" s="741"/>
      <c r="L113" s="741"/>
      <c r="M113" s="741"/>
      <c r="N113" s="741"/>
      <c r="O113" s="741"/>
      <c r="P113" s="741"/>
      <c r="Q113" s="741"/>
      <c r="R113" s="594" t="s">
        <v>494</v>
      </c>
    </row>
    <row r="114" spans="1:18" ht="15.75" customHeight="1">
      <c r="A114" s="300">
        <v>6</v>
      </c>
      <c r="B114" s="756" t="s">
        <v>577</v>
      </c>
      <c r="C114" s="757"/>
      <c r="D114" s="757"/>
      <c r="E114" s="757"/>
      <c r="F114" s="757"/>
      <c r="G114" s="757"/>
      <c r="H114" s="757"/>
      <c r="I114" s="757"/>
      <c r="J114" s="757"/>
      <c r="K114" s="757"/>
      <c r="L114" s="757"/>
      <c r="M114" s="757"/>
      <c r="N114" s="757"/>
      <c r="O114" s="757"/>
      <c r="P114" s="757"/>
      <c r="Q114" s="757"/>
      <c r="R114" s="758"/>
    </row>
    <row r="115" spans="1:18" ht="14.25" customHeight="1">
      <c r="A115" s="302"/>
      <c r="B115" s="299" t="s">
        <v>89</v>
      </c>
      <c r="C115" s="744" t="s">
        <v>477</v>
      </c>
      <c r="D115" s="745"/>
      <c r="E115" s="745"/>
      <c r="F115" s="745"/>
      <c r="G115" s="745"/>
      <c r="H115" s="745"/>
      <c r="I115" s="745"/>
      <c r="J115" s="745"/>
      <c r="K115" s="745"/>
      <c r="L115" s="745"/>
      <c r="M115" s="745"/>
      <c r="N115" s="745"/>
      <c r="O115" s="745"/>
      <c r="P115" s="745"/>
      <c r="Q115" s="745"/>
      <c r="R115" s="746"/>
    </row>
    <row r="116" spans="1:18" ht="48">
      <c r="A116" s="302"/>
      <c r="B116" s="303" t="s">
        <v>478</v>
      </c>
      <c r="C116" s="299" t="s">
        <v>78</v>
      </c>
      <c r="D116" s="299"/>
      <c r="E116" s="299" t="s">
        <v>77</v>
      </c>
      <c r="F116" s="495">
        <v>5.0999999999999996</v>
      </c>
      <c r="G116" s="495">
        <v>5.0999999999999996</v>
      </c>
      <c r="H116" s="301">
        <v>5.0999999999999996</v>
      </c>
      <c r="I116" s="301">
        <v>5.0999999999999996</v>
      </c>
      <c r="J116" s="607">
        <v>5.0999999999999996</v>
      </c>
      <c r="K116" s="607">
        <v>5.0999999999999996</v>
      </c>
      <c r="L116" s="727">
        <v>5.0999999999999996</v>
      </c>
      <c r="M116" s="727">
        <v>5.0999999999999996</v>
      </c>
      <c r="N116" s="725">
        <v>5.2</v>
      </c>
      <c r="O116" s="725">
        <v>5.2</v>
      </c>
      <c r="P116" s="299">
        <v>5.0999999999999996</v>
      </c>
      <c r="Q116" s="299">
        <v>5.2</v>
      </c>
      <c r="R116" s="660" t="s">
        <v>745</v>
      </c>
    </row>
    <row r="117" spans="1:18" ht="12.75" customHeight="1">
      <c r="A117" s="302"/>
      <c r="B117" s="299" t="s">
        <v>100</v>
      </c>
      <c r="C117" s="744"/>
      <c r="D117" s="745"/>
      <c r="E117" s="745"/>
      <c r="F117" s="745"/>
      <c r="G117" s="745"/>
      <c r="H117" s="745"/>
      <c r="I117" s="745"/>
      <c r="J117" s="745"/>
      <c r="K117" s="745"/>
      <c r="L117" s="745"/>
      <c r="M117" s="745"/>
      <c r="N117" s="745"/>
      <c r="O117" s="745"/>
      <c r="P117" s="745"/>
      <c r="Q117" s="745"/>
      <c r="R117" s="746"/>
    </row>
    <row r="118" spans="1:18" ht="12.75" customHeight="1">
      <c r="A118" s="22"/>
      <c r="B118" s="298" t="s">
        <v>105</v>
      </c>
      <c r="C118" s="747" t="s">
        <v>479</v>
      </c>
      <c r="D118" s="748"/>
      <c r="E118" s="748"/>
      <c r="F118" s="748"/>
      <c r="G118" s="748"/>
      <c r="H118" s="748"/>
      <c r="I118" s="748"/>
      <c r="J118" s="748"/>
      <c r="K118" s="748"/>
      <c r="L118" s="748"/>
      <c r="M118" s="748"/>
      <c r="N118" s="748"/>
      <c r="O118" s="748"/>
      <c r="P118" s="748"/>
      <c r="Q118" s="748"/>
      <c r="R118" s="749"/>
    </row>
    <row r="119" spans="1:18" ht="60">
      <c r="A119" s="302"/>
      <c r="B119" s="303" t="s">
        <v>480</v>
      </c>
      <c r="C119" s="340" t="s">
        <v>109</v>
      </c>
      <c r="D119" s="299"/>
      <c r="E119" s="299" t="s">
        <v>77</v>
      </c>
      <c r="F119" s="495">
        <v>75</v>
      </c>
      <c r="G119" s="495">
        <v>3</v>
      </c>
      <c r="H119" s="301">
        <v>20</v>
      </c>
      <c r="I119" s="301">
        <v>0</v>
      </c>
      <c r="J119" s="607">
        <v>20</v>
      </c>
      <c r="K119" s="607">
        <v>0</v>
      </c>
      <c r="L119" s="727">
        <v>20</v>
      </c>
      <c r="M119" s="727">
        <v>11</v>
      </c>
      <c r="N119" s="725">
        <v>20</v>
      </c>
      <c r="O119" s="725">
        <v>15</v>
      </c>
      <c r="P119" s="299">
        <v>15</v>
      </c>
      <c r="Q119" s="299">
        <v>10</v>
      </c>
      <c r="R119" s="728" t="s">
        <v>930</v>
      </c>
    </row>
    <row r="120" spans="1:18" ht="60">
      <c r="A120" s="302"/>
      <c r="B120" s="303" t="s">
        <v>481</v>
      </c>
      <c r="C120" s="299" t="s">
        <v>109</v>
      </c>
      <c r="D120" s="299"/>
      <c r="E120" s="299" t="s">
        <v>77</v>
      </c>
      <c r="F120" s="495">
        <v>4</v>
      </c>
      <c r="G120" s="495">
        <v>3</v>
      </c>
      <c r="H120" s="301">
        <v>20</v>
      </c>
      <c r="I120" s="301">
        <v>0</v>
      </c>
      <c r="J120" s="607">
        <v>20</v>
      </c>
      <c r="K120" s="607">
        <v>0</v>
      </c>
      <c r="L120" s="727">
        <v>20</v>
      </c>
      <c r="M120" s="727">
        <v>12</v>
      </c>
      <c r="N120" s="725">
        <v>20</v>
      </c>
      <c r="O120" s="725">
        <v>183</v>
      </c>
      <c r="P120" s="299">
        <v>10</v>
      </c>
      <c r="Q120" s="299">
        <v>10</v>
      </c>
      <c r="R120" s="726" t="s">
        <v>745</v>
      </c>
    </row>
    <row r="121" spans="1:18" ht="24">
      <c r="A121" s="302"/>
      <c r="B121" s="303" t="s">
        <v>482</v>
      </c>
      <c r="C121" s="299" t="s">
        <v>109</v>
      </c>
      <c r="D121" s="299"/>
      <c r="E121" s="299" t="s">
        <v>77</v>
      </c>
      <c r="F121" s="495">
        <v>3</v>
      </c>
      <c r="G121" s="495">
        <v>3</v>
      </c>
      <c r="H121" s="301">
        <v>6</v>
      </c>
      <c r="I121" s="301">
        <v>6</v>
      </c>
      <c r="J121" s="607">
        <v>6</v>
      </c>
      <c r="K121" s="607">
        <v>6</v>
      </c>
      <c r="L121" s="727">
        <v>6</v>
      </c>
      <c r="M121" s="727">
        <v>6</v>
      </c>
      <c r="N121" s="725">
        <v>6</v>
      </c>
      <c r="O121" s="725">
        <v>8</v>
      </c>
      <c r="P121" s="299">
        <v>7</v>
      </c>
      <c r="Q121" s="299">
        <v>8</v>
      </c>
      <c r="R121" s="660" t="s">
        <v>745</v>
      </c>
    </row>
    <row r="122" spans="1:18" ht="12.75" customHeight="1">
      <c r="A122" s="302"/>
      <c r="B122" s="299" t="s">
        <v>99</v>
      </c>
      <c r="C122" s="744" t="s">
        <v>483</v>
      </c>
      <c r="D122" s="745"/>
      <c r="E122" s="745"/>
      <c r="F122" s="745"/>
      <c r="G122" s="745"/>
      <c r="H122" s="745"/>
      <c r="I122" s="745"/>
      <c r="J122" s="745"/>
      <c r="K122" s="745"/>
      <c r="L122" s="745"/>
      <c r="M122" s="745"/>
      <c r="N122" s="745"/>
      <c r="O122" s="745"/>
      <c r="P122" s="745"/>
      <c r="Q122" s="745"/>
      <c r="R122" s="746"/>
    </row>
    <row r="123" spans="1:18" ht="12.75" customHeight="1">
      <c r="A123" s="22"/>
      <c r="B123" s="298" t="s">
        <v>97</v>
      </c>
      <c r="C123" s="747" t="s">
        <v>484</v>
      </c>
      <c r="D123" s="748"/>
      <c r="E123" s="748"/>
      <c r="F123" s="748"/>
      <c r="G123" s="748"/>
      <c r="H123" s="748"/>
      <c r="I123" s="748"/>
      <c r="J123" s="748"/>
      <c r="K123" s="748"/>
      <c r="L123" s="748"/>
      <c r="M123" s="748"/>
      <c r="N123" s="748"/>
      <c r="O123" s="748"/>
      <c r="P123" s="748"/>
      <c r="Q123" s="748"/>
      <c r="R123" s="749"/>
    </row>
    <row r="124" spans="1:18" ht="24">
      <c r="A124" s="302"/>
      <c r="B124" s="303" t="s">
        <v>485</v>
      </c>
      <c r="C124" s="299" t="s">
        <v>109</v>
      </c>
      <c r="D124" s="299"/>
      <c r="E124" s="299" t="s">
        <v>77</v>
      </c>
      <c r="F124" s="495">
        <v>65</v>
      </c>
      <c r="G124" s="495">
        <v>2</v>
      </c>
      <c r="H124" s="301">
        <v>20</v>
      </c>
      <c r="I124" s="301">
        <v>0</v>
      </c>
      <c r="J124" s="607">
        <v>20</v>
      </c>
      <c r="K124" s="607">
        <v>0</v>
      </c>
      <c r="L124" s="727">
        <v>20</v>
      </c>
      <c r="M124" s="727">
        <v>6</v>
      </c>
      <c r="N124" s="725">
        <v>20</v>
      </c>
      <c r="O124" s="725">
        <v>10</v>
      </c>
      <c r="P124" s="299">
        <v>25</v>
      </c>
      <c r="Q124" s="299">
        <v>30</v>
      </c>
      <c r="R124" s="726" t="s">
        <v>931</v>
      </c>
    </row>
    <row r="125" spans="1:18" ht="36">
      <c r="A125" s="302"/>
      <c r="B125" s="299" t="s">
        <v>486</v>
      </c>
      <c r="C125" s="299" t="s">
        <v>109</v>
      </c>
      <c r="D125" s="299"/>
      <c r="E125" s="299" t="s">
        <v>77</v>
      </c>
      <c r="F125" s="495">
        <v>0</v>
      </c>
      <c r="G125" s="495">
        <v>0</v>
      </c>
      <c r="H125" s="301">
        <v>5</v>
      </c>
      <c r="I125" s="301">
        <v>0</v>
      </c>
      <c r="J125" s="607">
        <v>5</v>
      </c>
      <c r="K125" s="607">
        <v>0</v>
      </c>
      <c r="L125" s="727">
        <v>5</v>
      </c>
      <c r="M125" s="727">
        <v>0</v>
      </c>
      <c r="N125" s="725">
        <v>5</v>
      </c>
      <c r="O125" s="725">
        <v>0</v>
      </c>
      <c r="P125" s="299">
        <v>0</v>
      </c>
      <c r="Q125" s="299">
        <v>0</v>
      </c>
      <c r="R125" s="726" t="s">
        <v>746</v>
      </c>
    </row>
    <row r="126" spans="1:18" ht="36">
      <c r="A126" s="302"/>
      <c r="B126" s="299" t="s">
        <v>487</v>
      </c>
      <c r="C126" s="299" t="s">
        <v>109</v>
      </c>
      <c r="D126" s="299"/>
      <c r="E126" s="299" t="s">
        <v>77</v>
      </c>
      <c r="F126" s="495">
        <v>54</v>
      </c>
      <c r="G126" s="495">
        <v>45</v>
      </c>
      <c r="H126" s="301">
        <v>130</v>
      </c>
      <c r="I126" s="301">
        <v>0</v>
      </c>
      <c r="J126" s="607">
        <v>130</v>
      </c>
      <c r="K126" s="607">
        <v>0</v>
      </c>
      <c r="L126" s="727">
        <v>130</v>
      </c>
      <c r="M126" s="727">
        <v>56</v>
      </c>
      <c r="N126" s="725">
        <v>130</v>
      </c>
      <c r="O126" s="725">
        <v>56</v>
      </c>
      <c r="P126" s="299">
        <v>140</v>
      </c>
      <c r="Q126" s="299">
        <v>130</v>
      </c>
      <c r="R126" s="726" t="s">
        <v>932</v>
      </c>
    </row>
    <row r="127" spans="1:18" ht="36">
      <c r="A127" s="344"/>
      <c r="B127" s="340" t="s">
        <v>721</v>
      </c>
      <c r="C127" s="340" t="s">
        <v>109</v>
      </c>
      <c r="D127" s="340"/>
      <c r="E127" s="340" t="s">
        <v>77</v>
      </c>
      <c r="F127" s="495" t="s">
        <v>77</v>
      </c>
      <c r="G127" s="495" t="s">
        <v>77</v>
      </c>
      <c r="H127" s="495">
        <v>15</v>
      </c>
      <c r="I127" s="495">
        <v>0</v>
      </c>
      <c r="J127" s="607">
        <v>15</v>
      </c>
      <c r="K127" s="607">
        <v>0</v>
      </c>
      <c r="L127" s="727">
        <v>15</v>
      </c>
      <c r="M127" s="727">
        <v>6</v>
      </c>
      <c r="N127" s="725">
        <v>15</v>
      </c>
      <c r="O127" s="725">
        <v>118</v>
      </c>
      <c r="P127" s="340">
        <v>15</v>
      </c>
      <c r="Q127" s="340">
        <v>15</v>
      </c>
      <c r="R127" s="726" t="s">
        <v>745</v>
      </c>
    </row>
    <row r="128" spans="1:18" ht="36">
      <c r="A128" s="344"/>
      <c r="B128" s="340" t="s">
        <v>722</v>
      </c>
      <c r="C128" s="340" t="s">
        <v>109</v>
      </c>
      <c r="D128" s="340"/>
      <c r="E128" s="340" t="s">
        <v>77</v>
      </c>
      <c r="F128" s="495" t="s">
        <v>77</v>
      </c>
      <c r="G128" s="495" t="s">
        <v>77</v>
      </c>
      <c r="H128" s="495">
        <v>30</v>
      </c>
      <c r="I128" s="495">
        <v>0</v>
      </c>
      <c r="J128" s="607">
        <v>30</v>
      </c>
      <c r="K128" s="607">
        <v>0</v>
      </c>
      <c r="L128" s="727">
        <v>30</v>
      </c>
      <c r="M128" s="727">
        <v>0</v>
      </c>
      <c r="N128" s="725">
        <v>30</v>
      </c>
      <c r="O128" s="725">
        <v>0</v>
      </c>
      <c r="P128" s="340">
        <v>30</v>
      </c>
      <c r="Q128" s="340">
        <v>30</v>
      </c>
      <c r="R128" s="726" t="s">
        <v>933</v>
      </c>
    </row>
    <row r="129" spans="1:18" ht="36">
      <c r="A129" s="344"/>
      <c r="B129" s="340" t="s">
        <v>723</v>
      </c>
      <c r="C129" s="340" t="s">
        <v>109</v>
      </c>
      <c r="D129" s="340"/>
      <c r="E129" s="340" t="s">
        <v>77</v>
      </c>
      <c r="F129" s="495" t="s">
        <v>77</v>
      </c>
      <c r="G129" s="495" t="s">
        <v>77</v>
      </c>
      <c r="H129" s="495">
        <v>30</v>
      </c>
      <c r="I129" s="495">
        <v>0</v>
      </c>
      <c r="J129" s="607">
        <v>30</v>
      </c>
      <c r="K129" s="607">
        <v>0</v>
      </c>
      <c r="L129" s="727">
        <v>30</v>
      </c>
      <c r="M129" s="727">
        <v>0</v>
      </c>
      <c r="N129" s="725">
        <v>30</v>
      </c>
      <c r="O129" s="725">
        <v>0</v>
      </c>
      <c r="P129" s="340">
        <v>30</v>
      </c>
      <c r="Q129" s="340">
        <v>30</v>
      </c>
      <c r="R129" s="726" t="s">
        <v>933</v>
      </c>
    </row>
    <row r="130" spans="1:18" ht="36">
      <c r="A130" s="344"/>
      <c r="B130" s="340" t="s">
        <v>724</v>
      </c>
      <c r="C130" s="340" t="s">
        <v>109</v>
      </c>
      <c r="D130" s="340"/>
      <c r="E130" s="340" t="s">
        <v>77</v>
      </c>
      <c r="F130" s="495" t="s">
        <v>77</v>
      </c>
      <c r="G130" s="495" t="s">
        <v>77</v>
      </c>
      <c r="H130" s="495">
        <v>0</v>
      </c>
      <c r="I130" s="495">
        <v>0</v>
      </c>
      <c r="J130" s="607">
        <v>0</v>
      </c>
      <c r="K130" s="607">
        <v>0</v>
      </c>
      <c r="L130" s="727">
        <v>0</v>
      </c>
      <c r="M130" s="727">
        <v>0</v>
      </c>
      <c r="N130" s="725">
        <v>4</v>
      </c>
      <c r="O130" s="725">
        <v>4</v>
      </c>
      <c r="P130" s="340">
        <v>0</v>
      </c>
      <c r="Q130" s="340">
        <v>0</v>
      </c>
      <c r="R130" s="726" t="s">
        <v>745</v>
      </c>
    </row>
    <row r="131" spans="1:18" ht="48">
      <c r="A131" s="344"/>
      <c r="B131" s="340" t="s">
        <v>725</v>
      </c>
      <c r="C131" s="340" t="s">
        <v>109</v>
      </c>
      <c r="D131" s="340"/>
      <c r="E131" s="340" t="s">
        <v>77</v>
      </c>
      <c r="F131" s="495" t="s">
        <v>77</v>
      </c>
      <c r="G131" s="495" t="s">
        <v>77</v>
      </c>
      <c r="H131" s="495">
        <v>0</v>
      </c>
      <c r="I131" s="343">
        <v>0</v>
      </c>
      <c r="J131" s="607">
        <v>0</v>
      </c>
      <c r="K131" s="607">
        <v>0</v>
      </c>
      <c r="L131" s="727">
        <v>0</v>
      </c>
      <c r="M131" s="727">
        <v>0</v>
      </c>
      <c r="N131" s="725">
        <v>25</v>
      </c>
      <c r="O131" s="725">
        <v>22</v>
      </c>
      <c r="P131" s="340">
        <v>0</v>
      </c>
      <c r="Q131" s="340">
        <v>0</v>
      </c>
      <c r="R131" s="726" t="s">
        <v>934</v>
      </c>
    </row>
    <row r="132" spans="1:18" ht="12.75" customHeight="1">
      <c r="A132" s="302"/>
      <c r="B132" s="340" t="s">
        <v>488</v>
      </c>
      <c r="C132" s="762" t="s">
        <v>489</v>
      </c>
      <c r="D132" s="741"/>
      <c r="E132" s="741"/>
      <c r="F132" s="741"/>
      <c r="G132" s="741"/>
      <c r="H132" s="741"/>
      <c r="I132" s="741"/>
      <c r="J132" s="741"/>
      <c r="K132" s="741"/>
      <c r="L132" s="741"/>
      <c r="M132" s="741"/>
      <c r="N132" s="741"/>
      <c r="O132" s="741"/>
      <c r="P132" s="741"/>
      <c r="Q132" s="741"/>
      <c r="R132" s="741"/>
    </row>
    <row r="133" spans="1:18" ht="12.75" customHeight="1">
      <c r="A133" s="22"/>
      <c r="B133" s="341" t="s">
        <v>126</v>
      </c>
      <c r="C133" s="747" t="s">
        <v>490</v>
      </c>
      <c r="D133" s="748"/>
      <c r="E133" s="748"/>
      <c r="F133" s="748"/>
      <c r="G133" s="748"/>
      <c r="H133" s="748"/>
      <c r="I133" s="748"/>
      <c r="J133" s="748"/>
      <c r="K133" s="748"/>
      <c r="L133" s="748"/>
      <c r="M133" s="748"/>
      <c r="N133" s="748"/>
      <c r="O133" s="748"/>
      <c r="P133" s="748"/>
      <c r="Q133" s="748"/>
      <c r="R133" s="749"/>
    </row>
    <row r="134" spans="1:18" ht="36">
      <c r="A134" s="302"/>
      <c r="B134" s="299" t="s">
        <v>491</v>
      </c>
      <c r="C134" s="299" t="s">
        <v>109</v>
      </c>
      <c r="D134" s="299"/>
      <c r="E134" s="299" t="s">
        <v>77</v>
      </c>
      <c r="F134" s="495">
        <v>10</v>
      </c>
      <c r="G134" s="495">
        <v>51</v>
      </c>
      <c r="H134" s="301">
        <v>20</v>
      </c>
      <c r="I134" s="301">
        <v>5</v>
      </c>
      <c r="J134" s="607">
        <v>20</v>
      </c>
      <c r="K134" s="607">
        <v>5</v>
      </c>
      <c r="L134" s="727">
        <v>20</v>
      </c>
      <c r="M134" s="727">
        <v>17</v>
      </c>
      <c r="N134" s="725">
        <v>20</v>
      </c>
      <c r="O134" s="725">
        <v>34</v>
      </c>
      <c r="P134" s="299">
        <v>18</v>
      </c>
      <c r="Q134" s="299">
        <v>22</v>
      </c>
      <c r="R134" s="726" t="s">
        <v>745</v>
      </c>
    </row>
    <row r="135" spans="1:18" ht="17.25" customHeight="1">
      <c r="A135" s="302"/>
      <c r="B135" s="297" t="s">
        <v>492</v>
      </c>
      <c r="C135" s="299" t="s">
        <v>109</v>
      </c>
      <c r="D135" s="299"/>
      <c r="E135" s="299" t="s">
        <v>77</v>
      </c>
      <c r="F135" s="495">
        <v>45</v>
      </c>
      <c r="G135" s="495">
        <v>60</v>
      </c>
      <c r="H135" s="301">
        <v>50</v>
      </c>
      <c r="I135" s="301">
        <v>7</v>
      </c>
      <c r="J135" s="607">
        <v>50</v>
      </c>
      <c r="K135" s="607">
        <v>7</v>
      </c>
      <c r="L135" s="727">
        <v>50</v>
      </c>
      <c r="M135" s="727">
        <v>27</v>
      </c>
      <c r="N135" s="725">
        <v>50</v>
      </c>
      <c r="O135" s="725">
        <v>35</v>
      </c>
      <c r="P135" s="299">
        <v>50</v>
      </c>
      <c r="Q135" s="299">
        <v>50</v>
      </c>
      <c r="R135" s="726" t="s">
        <v>935</v>
      </c>
    </row>
    <row r="136" spans="1:18" ht="36">
      <c r="A136" s="302"/>
      <c r="B136" s="297" t="s">
        <v>493</v>
      </c>
      <c r="C136" s="299" t="s">
        <v>78</v>
      </c>
      <c r="D136" s="299"/>
      <c r="E136" s="299" t="s">
        <v>77</v>
      </c>
      <c r="F136" s="495">
        <v>95</v>
      </c>
      <c r="G136" s="495">
        <v>68.599999999999994</v>
      </c>
      <c r="H136" s="301">
        <v>90</v>
      </c>
      <c r="I136" s="301">
        <v>56.5</v>
      </c>
      <c r="J136" s="607">
        <v>90</v>
      </c>
      <c r="K136" s="607">
        <v>60.7</v>
      </c>
      <c r="L136" s="727">
        <v>90</v>
      </c>
      <c r="M136" s="727">
        <v>61.3</v>
      </c>
      <c r="N136" s="725">
        <v>90</v>
      </c>
      <c r="O136" s="725">
        <v>82</v>
      </c>
      <c r="P136" s="299">
        <v>95</v>
      </c>
      <c r="Q136" s="299">
        <v>100</v>
      </c>
      <c r="R136" s="726" t="s">
        <v>936</v>
      </c>
    </row>
    <row r="137" spans="1:18" ht="15.75">
      <c r="A137" s="60">
        <v>7</v>
      </c>
      <c r="B137" s="756" t="s">
        <v>878</v>
      </c>
      <c r="C137" s="757"/>
      <c r="D137" s="757"/>
      <c r="E137" s="757"/>
      <c r="F137" s="757"/>
      <c r="G137" s="757"/>
      <c r="H137" s="757"/>
      <c r="I137" s="757"/>
      <c r="J137" s="757"/>
      <c r="K137" s="757"/>
      <c r="L137" s="757"/>
      <c r="M137" s="757"/>
      <c r="N137" s="757"/>
      <c r="O137" s="757"/>
      <c r="P137" s="757"/>
      <c r="Q137" s="757"/>
      <c r="R137" s="758"/>
    </row>
    <row r="138" spans="1:18" ht="25.5" customHeight="1">
      <c r="A138" s="55"/>
      <c r="B138" s="58" t="s">
        <v>98</v>
      </c>
      <c r="C138" s="744" t="s">
        <v>249</v>
      </c>
      <c r="D138" s="745"/>
      <c r="E138" s="745"/>
      <c r="F138" s="745"/>
      <c r="G138" s="745"/>
      <c r="H138" s="745"/>
      <c r="I138" s="745"/>
      <c r="J138" s="745"/>
      <c r="K138" s="745"/>
      <c r="L138" s="745"/>
      <c r="M138" s="745"/>
      <c r="N138" s="745"/>
      <c r="O138" s="745"/>
      <c r="P138" s="745"/>
      <c r="Q138" s="745"/>
      <c r="R138" s="746"/>
    </row>
    <row r="139" spans="1:18" ht="30" customHeight="1">
      <c r="A139" s="59"/>
      <c r="B139" s="58" t="s">
        <v>142</v>
      </c>
      <c r="C139" s="744" t="s">
        <v>257</v>
      </c>
      <c r="D139" s="745"/>
      <c r="E139" s="745"/>
      <c r="F139" s="745"/>
      <c r="G139" s="745"/>
      <c r="H139" s="745"/>
      <c r="I139" s="745"/>
      <c r="J139" s="745"/>
      <c r="K139" s="745"/>
      <c r="L139" s="745"/>
      <c r="M139" s="745"/>
      <c r="N139" s="745"/>
      <c r="O139" s="745"/>
      <c r="P139" s="745"/>
      <c r="Q139" s="745"/>
      <c r="R139" s="746"/>
    </row>
    <row r="140" spans="1:18" ht="24">
      <c r="A140" s="55"/>
      <c r="B140" s="58" t="s">
        <v>250</v>
      </c>
      <c r="C140" s="58" t="s">
        <v>251</v>
      </c>
      <c r="D140" s="54">
        <v>0.2</v>
      </c>
      <c r="E140" s="314">
        <v>4252.4799999999996</v>
      </c>
      <c r="F140" s="405">
        <v>4528.3</v>
      </c>
      <c r="G140" s="405">
        <v>4409.0739999999996</v>
      </c>
      <c r="H140" s="495">
        <v>0</v>
      </c>
      <c r="I140" s="495">
        <v>0</v>
      </c>
      <c r="J140" s="607">
        <v>0</v>
      </c>
      <c r="K140" s="607">
        <v>0</v>
      </c>
      <c r="L140" s="732">
        <v>0</v>
      </c>
      <c r="M140" s="732">
        <v>0</v>
      </c>
      <c r="N140" s="730">
        <v>5111.34</v>
      </c>
      <c r="O140" s="730">
        <v>5111.34</v>
      </c>
      <c r="P140" s="54">
        <v>0</v>
      </c>
      <c r="Q140" s="54">
        <v>0</v>
      </c>
      <c r="R140" s="732" t="s">
        <v>745</v>
      </c>
    </row>
    <row r="141" spans="1:18" ht="36">
      <c r="A141" s="55"/>
      <c r="B141" s="58" t="s">
        <v>252</v>
      </c>
      <c r="C141" s="58" t="s">
        <v>107</v>
      </c>
      <c r="D141" s="54">
        <v>0.2</v>
      </c>
      <c r="E141" s="314">
        <v>3</v>
      </c>
      <c r="F141" s="405">
        <v>3</v>
      </c>
      <c r="G141" s="405">
        <v>10</v>
      </c>
      <c r="H141" s="495">
        <v>0</v>
      </c>
      <c r="I141" s="495">
        <v>0</v>
      </c>
      <c r="J141" s="607">
        <v>0</v>
      </c>
      <c r="K141" s="607">
        <v>0</v>
      </c>
      <c r="L141" s="732">
        <v>0</v>
      </c>
      <c r="M141" s="732">
        <v>0</v>
      </c>
      <c r="N141" s="730">
        <v>4</v>
      </c>
      <c r="O141" s="730">
        <v>4</v>
      </c>
      <c r="P141" s="54">
        <v>0</v>
      </c>
      <c r="Q141" s="54">
        <v>0</v>
      </c>
      <c r="R141" s="729" t="s">
        <v>745</v>
      </c>
    </row>
    <row r="142" spans="1:18" ht="60">
      <c r="A142" s="55"/>
      <c r="B142" s="58" t="s">
        <v>253</v>
      </c>
      <c r="C142" s="58" t="s">
        <v>107</v>
      </c>
      <c r="D142" s="54">
        <v>0.2</v>
      </c>
      <c r="E142" s="314">
        <v>2</v>
      </c>
      <c r="F142" s="405">
        <v>3</v>
      </c>
      <c r="G142" s="405">
        <v>14</v>
      </c>
      <c r="H142" s="495">
        <v>0</v>
      </c>
      <c r="I142" s="495">
        <v>0</v>
      </c>
      <c r="J142" s="607">
        <v>0</v>
      </c>
      <c r="K142" s="607">
        <v>0</v>
      </c>
      <c r="L142" s="732">
        <v>0</v>
      </c>
      <c r="M142" s="732">
        <v>0</v>
      </c>
      <c r="N142" s="730">
        <v>4</v>
      </c>
      <c r="O142" s="730">
        <v>4</v>
      </c>
      <c r="P142" s="54">
        <v>0</v>
      </c>
      <c r="Q142" s="54">
        <v>0</v>
      </c>
      <c r="R142" s="732" t="s">
        <v>745</v>
      </c>
    </row>
    <row r="143" spans="1:18" ht="57.75" customHeight="1">
      <c r="A143" s="55"/>
      <c r="B143" s="58" t="s">
        <v>254</v>
      </c>
      <c r="C143" s="58" t="s">
        <v>107</v>
      </c>
      <c r="D143" s="54">
        <v>0.2</v>
      </c>
      <c r="E143" s="314">
        <v>6</v>
      </c>
      <c r="F143" s="405">
        <v>3</v>
      </c>
      <c r="G143" s="405">
        <v>114</v>
      </c>
      <c r="H143" s="495">
        <v>0</v>
      </c>
      <c r="I143" s="495">
        <v>0</v>
      </c>
      <c r="J143" s="607">
        <v>0</v>
      </c>
      <c r="K143" s="607">
        <v>0</v>
      </c>
      <c r="L143" s="732">
        <v>0</v>
      </c>
      <c r="M143" s="732">
        <v>0</v>
      </c>
      <c r="N143" s="730">
        <v>4</v>
      </c>
      <c r="O143" s="730">
        <v>4</v>
      </c>
      <c r="P143" s="54">
        <v>0</v>
      </c>
      <c r="Q143" s="54">
        <v>0</v>
      </c>
      <c r="R143" s="732" t="s">
        <v>745</v>
      </c>
    </row>
    <row r="144" spans="1:18" ht="24">
      <c r="A144" s="55"/>
      <c r="B144" s="58" t="s">
        <v>255</v>
      </c>
      <c r="C144" s="58" t="s">
        <v>256</v>
      </c>
      <c r="D144" s="54">
        <v>0.2</v>
      </c>
      <c r="E144" s="314">
        <v>4170</v>
      </c>
      <c r="F144" s="405">
        <v>3036</v>
      </c>
      <c r="G144" s="405">
        <v>10180.89</v>
      </c>
      <c r="H144" s="495">
        <v>0</v>
      </c>
      <c r="I144" s="495">
        <v>0</v>
      </c>
      <c r="J144" s="607">
        <v>0</v>
      </c>
      <c r="K144" s="607">
        <v>0</v>
      </c>
      <c r="L144" s="732">
        <v>0</v>
      </c>
      <c r="M144" s="732">
        <v>0</v>
      </c>
      <c r="N144" s="730">
        <v>3552.2</v>
      </c>
      <c r="O144" s="730">
        <v>3552.2</v>
      </c>
      <c r="P144" s="54">
        <v>0</v>
      </c>
      <c r="Q144" s="54">
        <v>0</v>
      </c>
      <c r="R144" s="732" t="s">
        <v>745</v>
      </c>
    </row>
    <row r="145" spans="1:18" ht="15.75">
      <c r="A145" s="71">
        <v>8</v>
      </c>
      <c r="B145" s="756" t="s">
        <v>578</v>
      </c>
      <c r="C145" s="757"/>
      <c r="D145" s="757"/>
      <c r="E145" s="757"/>
      <c r="F145" s="757"/>
      <c r="G145" s="757"/>
      <c r="H145" s="757"/>
      <c r="I145" s="757"/>
      <c r="J145" s="757"/>
      <c r="K145" s="757"/>
      <c r="L145" s="757"/>
      <c r="M145" s="757"/>
      <c r="N145" s="757"/>
      <c r="O145" s="757"/>
      <c r="P145" s="757"/>
      <c r="Q145" s="757"/>
      <c r="R145" s="758"/>
    </row>
    <row r="146" spans="1:18" ht="24.75" customHeight="1">
      <c r="A146" s="55"/>
      <c r="B146" s="70" t="s">
        <v>98</v>
      </c>
      <c r="C146" s="764" t="s">
        <v>260</v>
      </c>
      <c r="D146" s="765"/>
      <c r="E146" s="765"/>
      <c r="F146" s="765"/>
      <c r="G146" s="765"/>
      <c r="H146" s="765"/>
      <c r="I146" s="765"/>
      <c r="J146" s="765"/>
      <c r="K146" s="765"/>
      <c r="L146" s="765"/>
      <c r="M146" s="765"/>
      <c r="N146" s="765"/>
      <c r="O146" s="765"/>
      <c r="P146" s="765"/>
      <c r="Q146" s="765"/>
      <c r="R146" s="766"/>
    </row>
    <row r="147" spans="1:18" ht="48">
      <c r="A147" s="55"/>
      <c r="B147" s="70" t="s">
        <v>261</v>
      </c>
      <c r="C147" s="70" t="s">
        <v>78</v>
      </c>
      <c r="D147" s="54"/>
      <c r="E147" s="314">
        <v>72</v>
      </c>
      <c r="F147" s="405">
        <v>76</v>
      </c>
      <c r="G147" s="405">
        <v>76</v>
      </c>
      <c r="H147" s="495">
        <v>80</v>
      </c>
      <c r="I147" s="495">
        <v>80</v>
      </c>
      <c r="J147" s="607">
        <v>80</v>
      </c>
      <c r="K147" s="607">
        <v>80</v>
      </c>
      <c r="L147" s="732">
        <v>80</v>
      </c>
      <c r="M147" s="732">
        <v>80</v>
      </c>
      <c r="N147" s="730">
        <v>80</v>
      </c>
      <c r="O147" s="730">
        <v>80</v>
      </c>
      <c r="P147" s="54">
        <v>80</v>
      </c>
      <c r="Q147" s="54">
        <v>80</v>
      </c>
      <c r="R147" s="404" t="s">
        <v>745</v>
      </c>
    </row>
    <row r="148" spans="1:18" ht="108">
      <c r="A148" s="55"/>
      <c r="B148" s="70" t="s">
        <v>262</v>
      </c>
      <c r="C148" s="70" t="s">
        <v>78</v>
      </c>
      <c r="D148" s="54"/>
      <c r="E148" s="314">
        <v>68.900000000000006</v>
      </c>
      <c r="F148" s="405">
        <v>87</v>
      </c>
      <c r="G148" s="405">
        <v>87</v>
      </c>
      <c r="H148" s="495">
        <v>100</v>
      </c>
      <c r="I148" s="495">
        <v>100</v>
      </c>
      <c r="J148" s="607">
        <v>100</v>
      </c>
      <c r="K148" s="607">
        <v>100</v>
      </c>
      <c r="L148" s="732">
        <v>100</v>
      </c>
      <c r="M148" s="732">
        <v>100</v>
      </c>
      <c r="N148" s="730">
        <v>100</v>
      </c>
      <c r="O148" s="730">
        <v>100</v>
      </c>
      <c r="P148" s="54">
        <v>100</v>
      </c>
      <c r="Q148" s="54">
        <v>100</v>
      </c>
      <c r="R148" s="404" t="s">
        <v>745</v>
      </c>
    </row>
    <row r="149" spans="1:18" ht="84">
      <c r="A149" s="55"/>
      <c r="B149" s="70" t="s">
        <v>263</v>
      </c>
      <c r="C149" s="70" t="s">
        <v>78</v>
      </c>
      <c r="D149" s="54"/>
      <c r="E149" s="314">
        <v>1.82</v>
      </c>
      <c r="F149" s="405">
        <v>1.78</v>
      </c>
      <c r="G149" s="405">
        <v>1.78</v>
      </c>
      <c r="H149" s="495">
        <v>1.74</v>
      </c>
      <c r="I149" s="495">
        <v>1.74</v>
      </c>
      <c r="J149" s="649">
        <v>1.74</v>
      </c>
      <c r="K149" s="607">
        <v>1.74</v>
      </c>
      <c r="L149" s="732">
        <v>1.74</v>
      </c>
      <c r="M149" s="732">
        <v>1.74</v>
      </c>
      <c r="N149" s="730">
        <v>1.74</v>
      </c>
      <c r="O149" s="730">
        <v>1.74</v>
      </c>
      <c r="P149" s="54">
        <v>1.74</v>
      </c>
      <c r="Q149" s="54">
        <v>1.74</v>
      </c>
      <c r="R149" s="404" t="s">
        <v>745</v>
      </c>
    </row>
    <row r="150" spans="1:18" ht="84">
      <c r="A150" s="55"/>
      <c r="B150" s="70" t="s">
        <v>264</v>
      </c>
      <c r="C150" s="70" t="s">
        <v>78</v>
      </c>
      <c r="D150" s="54"/>
      <c r="E150" s="314">
        <v>52</v>
      </c>
      <c r="F150" s="405">
        <v>50</v>
      </c>
      <c r="G150" s="405">
        <v>50</v>
      </c>
      <c r="H150" s="495">
        <v>50</v>
      </c>
      <c r="I150" s="495">
        <v>50</v>
      </c>
      <c r="J150" s="607">
        <v>50</v>
      </c>
      <c r="K150" s="607">
        <v>50</v>
      </c>
      <c r="L150" s="732">
        <v>50</v>
      </c>
      <c r="M150" s="732">
        <v>50</v>
      </c>
      <c r="N150" s="730">
        <v>50</v>
      </c>
      <c r="O150" s="730">
        <v>50</v>
      </c>
      <c r="P150" s="54">
        <v>50</v>
      </c>
      <c r="Q150" s="54">
        <v>50</v>
      </c>
      <c r="R150" s="404" t="s">
        <v>745</v>
      </c>
    </row>
    <row r="151" spans="1:18" ht="25.5" customHeight="1">
      <c r="A151" s="55"/>
      <c r="B151" s="70" t="s">
        <v>100</v>
      </c>
      <c r="C151" s="744" t="s">
        <v>265</v>
      </c>
      <c r="D151" s="745"/>
      <c r="E151" s="745"/>
      <c r="F151" s="745"/>
      <c r="G151" s="745"/>
      <c r="H151" s="745"/>
      <c r="I151" s="745"/>
      <c r="J151" s="745"/>
      <c r="K151" s="745"/>
      <c r="L151" s="745"/>
      <c r="M151" s="745"/>
      <c r="N151" s="745"/>
      <c r="O151" s="745"/>
      <c r="P151" s="745"/>
      <c r="Q151" s="745"/>
      <c r="R151" s="746"/>
    </row>
    <row r="152" spans="1:18" ht="12.75">
      <c r="A152" s="22" t="s">
        <v>227</v>
      </c>
      <c r="B152" s="21" t="s">
        <v>105</v>
      </c>
      <c r="C152" s="747" t="s">
        <v>880</v>
      </c>
      <c r="D152" s="748"/>
      <c r="E152" s="748"/>
      <c r="F152" s="748"/>
      <c r="G152" s="748"/>
      <c r="H152" s="748"/>
      <c r="I152" s="748"/>
      <c r="J152" s="748"/>
      <c r="K152" s="748"/>
      <c r="L152" s="748"/>
      <c r="M152" s="748"/>
      <c r="N152" s="748"/>
      <c r="O152" s="748"/>
      <c r="P152" s="748"/>
      <c r="Q152" s="748"/>
      <c r="R152" s="749"/>
    </row>
    <row r="153" spans="1:18" ht="12.75">
      <c r="A153" s="55"/>
      <c r="B153" s="70" t="s">
        <v>98</v>
      </c>
      <c r="C153" s="744" t="s">
        <v>267</v>
      </c>
      <c r="D153" s="745"/>
      <c r="E153" s="745"/>
      <c r="F153" s="745"/>
      <c r="G153" s="745"/>
      <c r="H153" s="745"/>
      <c r="I153" s="745"/>
      <c r="J153" s="745"/>
      <c r="K153" s="745"/>
      <c r="L153" s="745"/>
      <c r="M153" s="745"/>
      <c r="N153" s="745"/>
      <c r="O153" s="745"/>
      <c r="P153" s="745"/>
      <c r="Q153" s="745"/>
      <c r="R153" s="746"/>
    </row>
    <row r="154" spans="1:18" ht="108">
      <c r="A154" s="55"/>
      <c r="B154" s="70" t="s">
        <v>268</v>
      </c>
      <c r="C154" s="70" t="s">
        <v>78</v>
      </c>
      <c r="D154" s="54"/>
      <c r="E154" s="314">
        <v>1269</v>
      </c>
      <c r="F154" s="405">
        <v>1020</v>
      </c>
      <c r="G154" s="405">
        <v>1312</v>
      </c>
      <c r="H154" s="495">
        <v>1290</v>
      </c>
      <c r="I154" s="495">
        <v>1312</v>
      </c>
      <c r="J154" s="607">
        <v>1290</v>
      </c>
      <c r="K154" s="607">
        <v>1312</v>
      </c>
      <c r="L154" s="732">
        <v>1312</v>
      </c>
      <c r="M154" s="732">
        <v>1312</v>
      </c>
      <c r="N154" s="730">
        <v>1290</v>
      </c>
      <c r="O154" s="730">
        <v>1290</v>
      </c>
      <c r="P154" s="54">
        <v>1290</v>
      </c>
      <c r="Q154" s="54">
        <v>1472</v>
      </c>
      <c r="R154" s="404" t="s">
        <v>745</v>
      </c>
    </row>
    <row r="155" spans="1:18" ht="84">
      <c r="A155" s="55"/>
      <c r="B155" s="70" t="s">
        <v>269</v>
      </c>
      <c r="C155" s="70" t="s">
        <v>78</v>
      </c>
      <c r="D155" s="54"/>
      <c r="E155" s="314">
        <v>50</v>
      </c>
      <c r="F155" s="405">
        <v>25</v>
      </c>
      <c r="G155" s="405">
        <v>25</v>
      </c>
      <c r="H155" s="495">
        <v>12.5</v>
      </c>
      <c r="I155" s="495">
        <v>12.5</v>
      </c>
      <c r="J155" s="607">
        <v>12.5</v>
      </c>
      <c r="K155" s="607">
        <v>12.5</v>
      </c>
      <c r="L155" s="732">
        <v>12.5</v>
      </c>
      <c r="M155" s="732">
        <v>12.5</v>
      </c>
      <c r="N155" s="730">
        <v>12.5</v>
      </c>
      <c r="O155" s="730">
        <v>12.5</v>
      </c>
      <c r="P155" s="54">
        <v>12.5</v>
      </c>
      <c r="Q155" s="54">
        <v>12.5</v>
      </c>
      <c r="R155" s="404" t="s">
        <v>745</v>
      </c>
    </row>
    <row r="156" spans="1:18" ht="144">
      <c r="A156" s="55"/>
      <c r="B156" s="70" t="s">
        <v>271</v>
      </c>
      <c r="C156" s="70" t="s">
        <v>78</v>
      </c>
      <c r="D156" s="54"/>
      <c r="E156" s="314">
        <v>0</v>
      </c>
      <c r="F156" s="405">
        <v>0</v>
      </c>
      <c r="G156" s="405">
        <v>0</v>
      </c>
      <c r="H156" s="495">
        <v>0</v>
      </c>
      <c r="I156" s="495">
        <v>0</v>
      </c>
      <c r="J156" s="607">
        <v>0</v>
      </c>
      <c r="K156" s="607">
        <v>0</v>
      </c>
      <c r="L156" s="732">
        <v>0</v>
      </c>
      <c r="M156" s="732">
        <v>0</v>
      </c>
      <c r="N156" s="730">
        <v>0</v>
      </c>
      <c r="O156" s="730">
        <v>0</v>
      </c>
      <c r="P156" s="54">
        <v>0</v>
      </c>
      <c r="Q156" s="54">
        <v>0</v>
      </c>
      <c r="R156" s="404" t="s">
        <v>745</v>
      </c>
    </row>
    <row r="157" spans="1:18" ht="72">
      <c r="A157" s="55"/>
      <c r="B157" s="70" t="s">
        <v>270</v>
      </c>
      <c r="C157" s="70" t="s">
        <v>78</v>
      </c>
      <c r="D157" s="54"/>
      <c r="E157" s="314">
        <v>43</v>
      </c>
      <c r="F157" s="405">
        <v>46</v>
      </c>
      <c r="G157" s="405">
        <v>46</v>
      </c>
      <c r="H157" s="495">
        <v>46</v>
      </c>
      <c r="I157" s="495">
        <v>46</v>
      </c>
      <c r="J157" s="607">
        <v>46</v>
      </c>
      <c r="K157" s="607">
        <v>46</v>
      </c>
      <c r="L157" s="732">
        <v>46</v>
      </c>
      <c r="M157" s="732">
        <v>46</v>
      </c>
      <c r="N157" s="730">
        <v>46</v>
      </c>
      <c r="O157" s="730">
        <v>46</v>
      </c>
      <c r="P157" s="54">
        <v>63</v>
      </c>
      <c r="Q157" s="54">
        <v>46</v>
      </c>
      <c r="R157" s="404" t="s">
        <v>745</v>
      </c>
    </row>
    <row r="158" spans="1:18" ht="60">
      <c r="A158" s="55"/>
      <c r="B158" s="70" t="s">
        <v>272</v>
      </c>
      <c r="C158" s="70" t="s">
        <v>78</v>
      </c>
      <c r="D158" s="54"/>
      <c r="E158" s="314">
        <v>2176</v>
      </c>
      <c r="F158" s="405">
        <v>1890</v>
      </c>
      <c r="G158" s="405">
        <v>1890</v>
      </c>
      <c r="H158" s="495">
        <v>1760</v>
      </c>
      <c r="I158" s="495">
        <v>1760</v>
      </c>
      <c r="J158" s="607">
        <v>1760</v>
      </c>
      <c r="K158" s="607">
        <v>1760</v>
      </c>
      <c r="L158" s="732">
        <v>1760</v>
      </c>
      <c r="M158" s="732">
        <v>1760</v>
      </c>
      <c r="N158" s="730">
        <v>1760</v>
      </c>
      <c r="O158" s="730">
        <v>1760</v>
      </c>
      <c r="P158" s="54">
        <v>1760</v>
      </c>
      <c r="Q158" s="54">
        <v>1517</v>
      </c>
      <c r="R158" s="404" t="s">
        <v>745</v>
      </c>
    </row>
    <row r="159" spans="1:18" ht="96">
      <c r="A159" s="55"/>
      <c r="B159" s="72" t="s">
        <v>273</v>
      </c>
      <c r="C159" s="72" t="s">
        <v>78</v>
      </c>
      <c r="D159" s="54"/>
      <c r="E159" s="314">
        <v>8.33</v>
      </c>
      <c r="F159" s="405">
        <v>8.83</v>
      </c>
      <c r="G159" s="405">
        <v>8.83</v>
      </c>
      <c r="H159" s="495">
        <v>8.83</v>
      </c>
      <c r="I159" s="495">
        <v>8.83</v>
      </c>
      <c r="J159" s="607">
        <v>8.83</v>
      </c>
      <c r="K159" s="607">
        <v>8.83</v>
      </c>
      <c r="L159" s="732">
        <v>8.83</v>
      </c>
      <c r="M159" s="732">
        <v>8.83</v>
      </c>
      <c r="N159" s="730">
        <v>8.33</v>
      </c>
      <c r="O159" s="730">
        <v>8.33</v>
      </c>
      <c r="P159" s="54">
        <v>8.83</v>
      </c>
      <c r="Q159" s="54">
        <v>8.83</v>
      </c>
      <c r="R159" s="404" t="s">
        <v>745</v>
      </c>
    </row>
    <row r="160" spans="1:18" ht="96">
      <c r="A160" s="55"/>
      <c r="B160" s="72" t="s">
        <v>274</v>
      </c>
      <c r="C160" s="72" t="s">
        <v>78</v>
      </c>
      <c r="D160" s="54"/>
      <c r="E160" s="314">
        <v>52</v>
      </c>
      <c r="F160" s="405">
        <v>50</v>
      </c>
      <c r="G160" s="405">
        <v>50</v>
      </c>
      <c r="H160" s="495">
        <v>50</v>
      </c>
      <c r="I160" s="495">
        <v>50</v>
      </c>
      <c r="J160" s="607">
        <v>50</v>
      </c>
      <c r="K160" s="607">
        <v>50</v>
      </c>
      <c r="L160" s="732">
        <v>50</v>
      </c>
      <c r="M160" s="732">
        <v>50</v>
      </c>
      <c r="N160" s="730">
        <v>50</v>
      </c>
      <c r="O160" s="730">
        <v>50</v>
      </c>
      <c r="P160" s="54">
        <v>58.33</v>
      </c>
      <c r="Q160" s="54">
        <v>50</v>
      </c>
      <c r="R160" s="404" t="s">
        <v>745</v>
      </c>
    </row>
    <row r="161" spans="1:18" ht="48">
      <c r="A161" s="55"/>
      <c r="B161" s="72" t="s">
        <v>275</v>
      </c>
      <c r="C161" s="72" t="s">
        <v>78</v>
      </c>
      <c r="D161" s="54"/>
      <c r="E161" s="314">
        <v>95</v>
      </c>
      <c r="F161" s="405">
        <v>95</v>
      </c>
      <c r="G161" s="405">
        <v>95</v>
      </c>
      <c r="H161" s="495">
        <v>98</v>
      </c>
      <c r="I161" s="495">
        <v>98</v>
      </c>
      <c r="J161" s="607">
        <v>98</v>
      </c>
      <c r="K161" s="607">
        <v>98</v>
      </c>
      <c r="L161" s="732">
        <v>98</v>
      </c>
      <c r="M161" s="732">
        <v>98</v>
      </c>
      <c r="N161" s="730">
        <v>98</v>
      </c>
      <c r="O161" s="730">
        <v>98</v>
      </c>
      <c r="P161" s="54">
        <v>98</v>
      </c>
      <c r="Q161" s="54">
        <v>100</v>
      </c>
      <c r="R161" s="404" t="s">
        <v>745</v>
      </c>
    </row>
    <row r="162" spans="1:18" ht="84">
      <c r="A162" s="55"/>
      <c r="B162" s="72" t="s">
        <v>276</v>
      </c>
      <c r="C162" s="72" t="s">
        <v>78</v>
      </c>
      <c r="D162" s="54"/>
      <c r="E162" s="314">
        <v>1</v>
      </c>
      <c r="F162" s="405">
        <v>7</v>
      </c>
      <c r="G162" s="405">
        <v>7</v>
      </c>
      <c r="H162" s="495">
        <v>5</v>
      </c>
      <c r="I162" s="495">
        <v>0</v>
      </c>
      <c r="J162" s="607">
        <v>5</v>
      </c>
      <c r="K162" s="607">
        <v>5</v>
      </c>
      <c r="L162" s="732">
        <v>5</v>
      </c>
      <c r="M162" s="732">
        <v>5</v>
      </c>
      <c r="N162" s="730">
        <v>5</v>
      </c>
      <c r="O162" s="730">
        <v>5</v>
      </c>
      <c r="P162" s="54">
        <v>5</v>
      </c>
      <c r="Q162" s="54">
        <v>5</v>
      </c>
      <c r="R162" s="494" t="s">
        <v>745</v>
      </c>
    </row>
    <row r="163" spans="1:18" ht="72">
      <c r="A163" s="55"/>
      <c r="B163" s="72" t="s">
        <v>277</v>
      </c>
      <c r="C163" s="72" t="s">
        <v>78</v>
      </c>
      <c r="D163" s="54"/>
      <c r="E163" s="314">
        <v>14.64</v>
      </c>
      <c r="F163" s="405">
        <v>11.45</v>
      </c>
      <c r="G163" s="405">
        <v>11.45</v>
      </c>
      <c r="H163" s="495">
        <v>11.45</v>
      </c>
      <c r="I163" s="495">
        <v>11.45</v>
      </c>
      <c r="J163" s="607">
        <v>11.45</v>
      </c>
      <c r="K163" s="607">
        <v>11.45</v>
      </c>
      <c r="L163" s="732">
        <v>11.45</v>
      </c>
      <c r="M163" s="732">
        <v>11.45</v>
      </c>
      <c r="N163" s="730">
        <v>11.45</v>
      </c>
      <c r="O163" s="730">
        <v>11.45</v>
      </c>
      <c r="P163" s="54">
        <v>11.45</v>
      </c>
      <c r="Q163" s="54">
        <v>10.5</v>
      </c>
      <c r="R163" s="404" t="s">
        <v>745</v>
      </c>
    </row>
    <row r="164" spans="1:18" ht="48">
      <c r="A164" s="55"/>
      <c r="B164" s="72" t="s">
        <v>278</v>
      </c>
      <c r="C164" s="72" t="s">
        <v>78</v>
      </c>
      <c r="D164" s="54"/>
      <c r="E164" s="314">
        <v>86.5</v>
      </c>
      <c r="F164" s="405">
        <v>89.9</v>
      </c>
      <c r="G164" s="405">
        <v>89.9</v>
      </c>
      <c r="H164" s="495">
        <v>90</v>
      </c>
      <c r="I164" s="495">
        <v>90</v>
      </c>
      <c r="J164" s="607">
        <v>90</v>
      </c>
      <c r="K164" s="607">
        <v>90</v>
      </c>
      <c r="L164" s="732">
        <v>90</v>
      </c>
      <c r="M164" s="732">
        <v>90</v>
      </c>
      <c r="N164" s="730">
        <v>90</v>
      </c>
      <c r="O164" s="730">
        <v>90</v>
      </c>
      <c r="P164" s="54">
        <v>90</v>
      </c>
      <c r="Q164" s="54">
        <v>90</v>
      </c>
      <c r="R164" s="404" t="s">
        <v>745</v>
      </c>
    </row>
    <row r="165" spans="1:18" ht="120">
      <c r="A165" s="55"/>
      <c r="B165" s="72" t="s">
        <v>279</v>
      </c>
      <c r="C165" s="72" t="s">
        <v>78</v>
      </c>
      <c r="D165" s="54"/>
      <c r="E165" s="314">
        <v>99</v>
      </c>
      <c r="F165" s="405">
        <v>95.83</v>
      </c>
      <c r="G165" s="405">
        <v>95.83</v>
      </c>
      <c r="H165" s="495">
        <v>95.83</v>
      </c>
      <c r="I165" s="495">
        <v>0</v>
      </c>
      <c r="J165" s="607">
        <v>95.83</v>
      </c>
      <c r="K165" s="607">
        <v>95.83</v>
      </c>
      <c r="L165" s="732">
        <v>95.83</v>
      </c>
      <c r="M165" s="732">
        <v>95.83</v>
      </c>
      <c r="N165" s="730">
        <v>95.83</v>
      </c>
      <c r="O165" s="730">
        <v>95.83</v>
      </c>
      <c r="P165" s="54">
        <v>93.64</v>
      </c>
      <c r="Q165" s="54">
        <v>95.83</v>
      </c>
      <c r="R165" s="729" t="s">
        <v>745</v>
      </c>
    </row>
    <row r="166" spans="1:18" ht="25.5" customHeight="1">
      <c r="A166" s="55"/>
      <c r="B166" s="72" t="s">
        <v>98</v>
      </c>
      <c r="C166" s="744" t="s">
        <v>280</v>
      </c>
      <c r="D166" s="745"/>
      <c r="E166" s="745"/>
      <c r="F166" s="745"/>
      <c r="G166" s="745"/>
      <c r="H166" s="745"/>
      <c r="I166" s="745"/>
      <c r="J166" s="745"/>
      <c r="K166" s="745"/>
      <c r="L166" s="745"/>
      <c r="M166" s="745"/>
      <c r="N166" s="745"/>
      <c r="O166" s="745"/>
      <c r="P166" s="745"/>
      <c r="Q166" s="745"/>
      <c r="R166" s="746"/>
    </row>
    <row r="167" spans="1:18" ht="72">
      <c r="A167" s="55"/>
      <c r="B167" s="72" t="s">
        <v>281</v>
      </c>
      <c r="C167" s="72" t="s">
        <v>78</v>
      </c>
      <c r="D167" s="54"/>
      <c r="E167" s="314">
        <v>70.2</v>
      </c>
      <c r="F167" s="405">
        <v>70.400000000000006</v>
      </c>
      <c r="G167" s="405">
        <v>70.400000000000006</v>
      </c>
      <c r="H167" s="495">
        <v>70.599999999999994</v>
      </c>
      <c r="I167" s="495">
        <v>70.599999999999994</v>
      </c>
      <c r="J167" s="607">
        <v>70.599999999999994</v>
      </c>
      <c r="K167" s="607">
        <v>70.599999999999994</v>
      </c>
      <c r="L167" s="732">
        <v>70.599999999999994</v>
      </c>
      <c r="M167" s="732">
        <v>70.599999999999994</v>
      </c>
      <c r="N167" s="730">
        <v>70.599999999999994</v>
      </c>
      <c r="O167" s="730">
        <v>70.599999999999994</v>
      </c>
      <c r="P167" s="54">
        <v>70.599999999999994</v>
      </c>
      <c r="Q167" s="54">
        <v>95</v>
      </c>
      <c r="R167" s="404" t="s">
        <v>745</v>
      </c>
    </row>
    <row r="168" spans="1:18" ht="144">
      <c r="A168" s="55"/>
      <c r="B168" s="72" t="s">
        <v>282</v>
      </c>
      <c r="C168" s="72" t="s">
        <v>78</v>
      </c>
      <c r="D168" s="54"/>
      <c r="E168" s="314">
        <v>60</v>
      </c>
      <c r="F168" s="405">
        <v>100</v>
      </c>
      <c r="G168" s="405">
        <v>100</v>
      </c>
      <c r="H168" s="495">
        <v>100</v>
      </c>
      <c r="I168" s="495">
        <v>100</v>
      </c>
      <c r="J168" s="607">
        <v>100</v>
      </c>
      <c r="K168" s="607">
        <v>100</v>
      </c>
      <c r="L168" s="732">
        <v>100</v>
      </c>
      <c r="M168" s="732">
        <v>100</v>
      </c>
      <c r="N168" s="730">
        <v>100</v>
      </c>
      <c r="O168" s="730">
        <v>100</v>
      </c>
      <c r="P168" s="54">
        <v>100</v>
      </c>
      <c r="Q168" s="54">
        <v>100</v>
      </c>
      <c r="R168" s="404" t="s">
        <v>745</v>
      </c>
    </row>
    <row r="169" spans="1:18" ht="72">
      <c r="A169" s="55"/>
      <c r="B169" s="72" t="s">
        <v>283</v>
      </c>
      <c r="C169" s="72" t="s">
        <v>78</v>
      </c>
      <c r="D169" s="54"/>
      <c r="E169" s="314">
        <v>74</v>
      </c>
      <c r="F169" s="405">
        <v>75.400000000000006</v>
      </c>
      <c r="G169" s="405">
        <v>75.400000000000006</v>
      </c>
      <c r="H169" s="495">
        <v>78.2</v>
      </c>
      <c r="I169" s="495">
        <v>78.2</v>
      </c>
      <c r="J169" s="607">
        <v>78.2</v>
      </c>
      <c r="K169" s="607">
        <v>78.2</v>
      </c>
      <c r="L169" s="732">
        <v>78.2</v>
      </c>
      <c r="M169" s="732">
        <v>78.2</v>
      </c>
      <c r="N169" s="730">
        <v>78.2</v>
      </c>
      <c r="O169" s="730">
        <v>78.2</v>
      </c>
      <c r="P169" s="54">
        <v>78.2</v>
      </c>
      <c r="Q169" s="54">
        <v>78.2</v>
      </c>
      <c r="R169" s="404" t="s">
        <v>745</v>
      </c>
    </row>
    <row r="170" spans="1:18" ht="24">
      <c r="A170" s="55"/>
      <c r="B170" s="72" t="s">
        <v>284</v>
      </c>
      <c r="C170" s="72" t="s">
        <v>78</v>
      </c>
      <c r="D170" s="54"/>
      <c r="E170" s="314">
        <v>82.9</v>
      </c>
      <c r="F170" s="405">
        <v>82.9</v>
      </c>
      <c r="G170" s="405">
        <v>82.9</v>
      </c>
      <c r="H170" s="495">
        <v>82.9</v>
      </c>
      <c r="I170" s="495">
        <v>82.9</v>
      </c>
      <c r="J170" s="607">
        <v>82.9</v>
      </c>
      <c r="K170" s="607">
        <v>82.9</v>
      </c>
      <c r="L170" s="732">
        <v>82.9</v>
      </c>
      <c r="M170" s="732">
        <v>82.9</v>
      </c>
      <c r="N170" s="730">
        <v>82.9</v>
      </c>
      <c r="O170" s="730">
        <v>82.9</v>
      </c>
      <c r="P170" s="54">
        <v>82.9</v>
      </c>
      <c r="Q170" s="54">
        <v>82.9</v>
      </c>
      <c r="R170" s="404" t="s">
        <v>745</v>
      </c>
    </row>
    <row r="171" spans="1:18" ht="12.75">
      <c r="A171" s="55"/>
      <c r="B171" s="72" t="s">
        <v>99</v>
      </c>
      <c r="C171" s="744" t="s">
        <v>285</v>
      </c>
      <c r="D171" s="745"/>
      <c r="E171" s="745"/>
      <c r="F171" s="745"/>
      <c r="G171" s="745"/>
      <c r="H171" s="745"/>
      <c r="I171" s="745"/>
      <c r="J171" s="745"/>
      <c r="K171" s="745"/>
      <c r="L171" s="745"/>
      <c r="M171" s="745"/>
      <c r="N171" s="745"/>
      <c r="O171" s="745"/>
      <c r="P171" s="745"/>
      <c r="Q171" s="745"/>
      <c r="R171" s="746"/>
    </row>
    <row r="172" spans="1:18" ht="12.75">
      <c r="A172" s="22" t="s">
        <v>228</v>
      </c>
      <c r="B172" s="21" t="s">
        <v>97</v>
      </c>
      <c r="C172" s="747" t="s">
        <v>286</v>
      </c>
      <c r="D172" s="748"/>
      <c r="E172" s="748"/>
      <c r="F172" s="748"/>
      <c r="G172" s="748"/>
      <c r="H172" s="748"/>
      <c r="I172" s="748"/>
      <c r="J172" s="748"/>
      <c r="K172" s="748"/>
      <c r="L172" s="748"/>
      <c r="M172" s="748"/>
      <c r="N172" s="748"/>
      <c r="O172" s="748"/>
      <c r="P172" s="748"/>
      <c r="Q172" s="748"/>
      <c r="R172" s="749"/>
    </row>
    <row r="173" spans="1:18" ht="72">
      <c r="A173" s="55"/>
      <c r="B173" s="72" t="s">
        <v>287</v>
      </c>
      <c r="C173" s="72" t="s">
        <v>107</v>
      </c>
      <c r="D173" s="54"/>
      <c r="E173" s="314">
        <v>5</v>
      </c>
      <c r="F173" s="405">
        <v>5</v>
      </c>
      <c r="G173" s="405">
        <v>5</v>
      </c>
      <c r="H173" s="495">
        <v>5</v>
      </c>
      <c r="I173" s="495">
        <v>5</v>
      </c>
      <c r="J173" s="607">
        <v>5</v>
      </c>
      <c r="K173" s="607">
        <v>5</v>
      </c>
      <c r="L173" s="732">
        <v>5</v>
      </c>
      <c r="M173" s="732">
        <v>5</v>
      </c>
      <c r="N173" s="730">
        <v>5</v>
      </c>
      <c r="O173" s="730">
        <v>5</v>
      </c>
      <c r="P173" s="54">
        <v>5</v>
      </c>
      <c r="Q173" s="54">
        <v>5</v>
      </c>
      <c r="R173" s="404" t="s">
        <v>745</v>
      </c>
    </row>
    <row r="174" spans="1:18" ht="36">
      <c r="A174" s="55"/>
      <c r="B174" s="72" t="s">
        <v>288</v>
      </c>
      <c r="C174" s="72" t="s">
        <v>289</v>
      </c>
      <c r="D174" s="54"/>
      <c r="E174" s="314">
        <v>5</v>
      </c>
      <c r="F174" s="405">
        <v>5</v>
      </c>
      <c r="G174" s="405">
        <v>5</v>
      </c>
      <c r="H174" s="495">
        <v>5</v>
      </c>
      <c r="I174" s="495">
        <v>5</v>
      </c>
      <c r="J174" s="607">
        <v>5</v>
      </c>
      <c r="K174" s="607">
        <v>5</v>
      </c>
      <c r="L174" s="732">
        <v>5</v>
      </c>
      <c r="M174" s="732">
        <v>5</v>
      </c>
      <c r="N174" s="730">
        <v>5</v>
      </c>
      <c r="O174" s="730">
        <v>5</v>
      </c>
      <c r="P174" s="54">
        <v>5</v>
      </c>
      <c r="Q174" s="54">
        <v>5</v>
      </c>
      <c r="R174" s="404" t="s">
        <v>745</v>
      </c>
    </row>
    <row r="175" spans="1:18" ht="120">
      <c r="A175" s="55"/>
      <c r="B175" s="72" t="s">
        <v>290</v>
      </c>
      <c r="C175" s="72" t="s">
        <v>289</v>
      </c>
      <c r="D175" s="54"/>
      <c r="E175" s="314">
        <v>5</v>
      </c>
      <c r="F175" s="405">
        <v>5</v>
      </c>
      <c r="G175" s="405">
        <v>5</v>
      </c>
      <c r="H175" s="495">
        <v>5</v>
      </c>
      <c r="I175" s="495">
        <v>5</v>
      </c>
      <c r="J175" s="607">
        <v>5</v>
      </c>
      <c r="K175" s="607">
        <v>5</v>
      </c>
      <c r="L175" s="732">
        <v>5</v>
      </c>
      <c r="M175" s="732">
        <v>5</v>
      </c>
      <c r="N175" s="730">
        <v>5</v>
      </c>
      <c r="O175" s="730">
        <v>5</v>
      </c>
      <c r="P175" s="54">
        <v>5</v>
      </c>
      <c r="Q175" s="54">
        <v>5</v>
      </c>
      <c r="R175" s="404" t="s">
        <v>745</v>
      </c>
    </row>
    <row r="176" spans="1:18" ht="15.75">
      <c r="A176" s="78">
        <v>9</v>
      </c>
      <c r="B176" s="756" t="s">
        <v>579</v>
      </c>
      <c r="C176" s="757"/>
      <c r="D176" s="757"/>
      <c r="E176" s="757"/>
      <c r="F176" s="757"/>
      <c r="G176" s="757"/>
      <c r="H176" s="757"/>
      <c r="I176" s="757"/>
      <c r="J176" s="757"/>
      <c r="K176" s="757"/>
      <c r="L176" s="757"/>
      <c r="M176" s="757"/>
      <c r="N176" s="757"/>
      <c r="O176" s="757"/>
      <c r="P176" s="757"/>
      <c r="Q176" s="757"/>
      <c r="R176" s="758"/>
    </row>
    <row r="177" spans="1:18" ht="24.75" customHeight="1">
      <c r="A177" s="55"/>
      <c r="B177" s="79" t="s">
        <v>98</v>
      </c>
      <c r="C177" s="744" t="s">
        <v>292</v>
      </c>
      <c r="D177" s="745"/>
      <c r="E177" s="745"/>
      <c r="F177" s="745"/>
      <c r="G177" s="745"/>
      <c r="H177" s="745"/>
      <c r="I177" s="745"/>
      <c r="J177" s="745"/>
      <c r="K177" s="745"/>
      <c r="L177" s="745"/>
      <c r="M177" s="745"/>
      <c r="N177" s="745"/>
      <c r="O177" s="745"/>
      <c r="P177" s="745"/>
      <c r="Q177" s="745"/>
      <c r="R177" s="746"/>
    </row>
    <row r="178" spans="1:18" ht="48.75" customHeight="1">
      <c r="A178" s="55"/>
      <c r="B178" s="79" t="s">
        <v>293</v>
      </c>
      <c r="C178" s="79" t="s">
        <v>132</v>
      </c>
      <c r="D178" s="54">
        <v>0.25</v>
      </c>
      <c r="E178" s="314">
        <v>3456</v>
      </c>
      <c r="F178" s="405" t="s">
        <v>520</v>
      </c>
      <c r="G178" s="405">
        <v>3361</v>
      </c>
      <c r="H178" s="495">
        <v>3456</v>
      </c>
      <c r="I178" s="495">
        <v>594</v>
      </c>
      <c r="J178" s="607">
        <v>3456</v>
      </c>
      <c r="K178" s="607">
        <v>1183</v>
      </c>
      <c r="L178" s="727">
        <v>3456</v>
      </c>
      <c r="M178" s="727">
        <v>1863</v>
      </c>
      <c r="N178" s="725">
        <v>3456</v>
      </c>
      <c r="O178" s="725">
        <v>3018</v>
      </c>
      <c r="P178" s="256">
        <v>3456</v>
      </c>
      <c r="Q178" s="256">
        <v>3456</v>
      </c>
      <c r="R178" s="726" t="s">
        <v>920</v>
      </c>
    </row>
    <row r="179" spans="1:18" ht="84">
      <c r="A179" s="55"/>
      <c r="B179" s="79" t="s">
        <v>294</v>
      </c>
      <c r="C179" s="79" t="s">
        <v>78</v>
      </c>
      <c r="D179" s="54">
        <v>0.25</v>
      </c>
      <c r="E179" s="314">
        <v>0.05</v>
      </c>
      <c r="F179" s="405" t="s">
        <v>571</v>
      </c>
      <c r="G179" s="405">
        <v>0.01</v>
      </c>
      <c r="H179" s="495">
        <v>24</v>
      </c>
      <c r="I179" s="495">
        <v>84</v>
      </c>
      <c r="J179" s="607">
        <v>9</v>
      </c>
      <c r="K179" s="607">
        <v>20</v>
      </c>
      <c r="L179" s="727" t="s">
        <v>726</v>
      </c>
      <c r="M179" s="727">
        <v>0</v>
      </c>
      <c r="N179" s="725">
        <v>7.0000000000000007E-2</v>
      </c>
      <c r="O179" s="725">
        <v>0.11</v>
      </c>
      <c r="P179" s="340" t="s">
        <v>726</v>
      </c>
      <c r="Q179" s="340" t="s">
        <v>726</v>
      </c>
      <c r="R179" s="726" t="s">
        <v>912</v>
      </c>
    </row>
    <row r="180" spans="1:18" ht="120">
      <c r="A180" s="55"/>
      <c r="B180" s="79" t="s">
        <v>295</v>
      </c>
      <c r="C180" s="79" t="s">
        <v>78</v>
      </c>
      <c r="D180" s="54">
        <v>0.25</v>
      </c>
      <c r="E180" s="314">
        <v>0</v>
      </c>
      <c r="F180" s="405" t="s">
        <v>572</v>
      </c>
      <c r="G180" s="405">
        <v>0</v>
      </c>
      <c r="H180" s="495">
        <v>0</v>
      </c>
      <c r="I180" s="495">
        <v>0</v>
      </c>
      <c r="J180" s="607">
        <v>0</v>
      </c>
      <c r="K180" s="607">
        <v>0</v>
      </c>
      <c r="L180" s="727">
        <v>0</v>
      </c>
      <c r="M180" s="727">
        <v>0</v>
      </c>
      <c r="N180" s="725">
        <v>0</v>
      </c>
      <c r="O180" s="725">
        <v>0</v>
      </c>
      <c r="P180" s="340" t="s">
        <v>727</v>
      </c>
      <c r="Q180" s="340" t="s">
        <v>727</v>
      </c>
      <c r="R180" s="404" t="s">
        <v>745</v>
      </c>
    </row>
    <row r="181" spans="1:18" ht="48">
      <c r="A181" s="55"/>
      <c r="B181" s="79" t="s">
        <v>296</v>
      </c>
      <c r="C181" s="79" t="s">
        <v>78</v>
      </c>
      <c r="D181" s="54">
        <v>0.25</v>
      </c>
      <c r="E181" s="314">
        <v>91</v>
      </c>
      <c r="F181" s="405" t="s">
        <v>573</v>
      </c>
      <c r="G181" s="405">
        <v>85.8</v>
      </c>
      <c r="H181" s="495">
        <v>88.34</v>
      </c>
      <c r="I181" s="495">
        <v>97</v>
      </c>
      <c r="J181" s="607">
        <v>77</v>
      </c>
      <c r="K181" s="607">
        <v>89</v>
      </c>
      <c r="L181" s="727">
        <v>52</v>
      </c>
      <c r="M181" s="727">
        <v>61</v>
      </c>
      <c r="N181" s="725">
        <v>86.3</v>
      </c>
      <c r="O181" s="725">
        <v>86.4</v>
      </c>
      <c r="P181" s="340" t="s">
        <v>728</v>
      </c>
      <c r="Q181" s="340" t="s">
        <v>728</v>
      </c>
      <c r="R181" s="726" t="s">
        <v>917</v>
      </c>
    </row>
    <row r="182" spans="1:18" ht="30.75" customHeight="1">
      <c r="A182" s="22" t="s">
        <v>329</v>
      </c>
      <c r="B182" s="21" t="s">
        <v>105</v>
      </c>
      <c r="C182" s="747" t="s">
        <v>881</v>
      </c>
      <c r="D182" s="748"/>
      <c r="E182" s="748"/>
      <c r="F182" s="748"/>
      <c r="G182" s="748"/>
      <c r="H182" s="748"/>
      <c r="I182" s="748"/>
      <c r="J182" s="748"/>
      <c r="K182" s="748"/>
      <c r="L182" s="748"/>
      <c r="M182" s="748"/>
      <c r="N182" s="748"/>
      <c r="O182" s="748"/>
      <c r="P182" s="748"/>
      <c r="Q182" s="748"/>
      <c r="R182" s="749"/>
    </row>
    <row r="183" spans="1:18" ht="24.75" customHeight="1">
      <c r="A183" s="55"/>
      <c r="B183" s="79" t="s">
        <v>142</v>
      </c>
      <c r="C183" s="744" t="s">
        <v>297</v>
      </c>
      <c r="D183" s="745"/>
      <c r="E183" s="745"/>
      <c r="F183" s="745"/>
      <c r="G183" s="745"/>
      <c r="H183" s="745"/>
      <c r="I183" s="745"/>
      <c r="J183" s="745"/>
      <c r="K183" s="745"/>
      <c r="L183" s="745"/>
      <c r="M183" s="745"/>
      <c r="N183" s="745"/>
      <c r="O183" s="745"/>
      <c r="P183" s="745"/>
      <c r="Q183" s="745"/>
      <c r="R183" s="746"/>
    </row>
    <row r="184" spans="1:18" ht="42" customHeight="1">
      <c r="A184" s="55"/>
      <c r="B184" s="79" t="s">
        <v>298</v>
      </c>
      <c r="C184" s="79" t="s">
        <v>132</v>
      </c>
      <c r="D184" s="54">
        <v>0.35</v>
      </c>
      <c r="E184" s="314">
        <v>3456</v>
      </c>
      <c r="F184" s="405" t="s">
        <v>520</v>
      </c>
      <c r="G184" s="405">
        <v>3361</v>
      </c>
      <c r="H184" s="495">
        <v>3456</v>
      </c>
      <c r="I184" s="495">
        <v>594</v>
      </c>
      <c r="J184" s="607">
        <v>3456</v>
      </c>
      <c r="K184" s="607">
        <v>1183</v>
      </c>
      <c r="L184" s="727">
        <v>3456</v>
      </c>
      <c r="M184" s="727">
        <v>1863</v>
      </c>
      <c r="N184" s="725">
        <v>3456</v>
      </c>
      <c r="O184" s="725">
        <v>3018</v>
      </c>
      <c r="P184" s="340" t="s">
        <v>729</v>
      </c>
      <c r="Q184" s="340" t="s">
        <v>729</v>
      </c>
      <c r="R184" s="726" t="s">
        <v>920</v>
      </c>
    </row>
    <row r="185" spans="1:18" ht="168">
      <c r="A185" s="55"/>
      <c r="B185" s="79" t="s">
        <v>299</v>
      </c>
      <c r="C185" s="79" t="s">
        <v>107</v>
      </c>
      <c r="D185" s="54">
        <v>0.3</v>
      </c>
      <c r="E185" s="314">
        <v>6</v>
      </c>
      <c r="F185" s="405">
        <v>6</v>
      </c>
      <c r="G185" s="405">
        <v>6</v>
      </c>
      <c r="H185" s="495">
        <v>6</v>
      </c>
      <c r="I185" s="495">
        <v>0</v>
      </c>
      <c r="J185" s="607">
        <v>6</v>
      </c>
      <c r="K185" s="607">
        <v>0</v>
      </c>
      <c r="L185" s="727">
        <v>6</v>
      </c>
      <c r="M185" s="727">
        <v>6</v>
      </c>
      <c r="N185" s="725">
        <v>6</v>
      </c>
      <c r="O185" s="725">
        <v>0</v>
      </c>
      <c r="P185" s="141">
        <v>6</v>
      </c>
      <c r="Q185" s="141">
        <v>6</v>
      </c>
      <c r="R185" s="726" t="s">
        <v>913</v>
      </c>
    </row>
    <row r="186" spans="1:18" ht="72">
      <c r="A186" s="55"/>
      <c r="B186" s="79" t="s">
        <v>300</v>
      </c>
      <c r="C186" s="79" t="s">
        <v>132</v>
      </c>
      <c r="D186" s="54">
        <v>0.35</v>
      </c>
      <c r="E186" s="314">
        <v>0</v>
      </c>
      <c r="F186" s="405">
        <v>0</v>
      </c>
      <c r="G186" s="405">
        <v>0</v>
      </c>
      <c r="H186" s="495">
        <v>0</v>
      </c>
      <c r="I186" s="495">
        <v>4769.6000000000004</v>
      </c>
      <c r="J186" s="607">
        <v>0</v>
      </c>
      <c r="K186" s="607">
        <v>5308.7</v>
      </c>
      <c r="L186" s="727">
        <v>0</v>
      </c>
      <c r="M186" s="727">
        <v>8089.5</v>
      </c>
      <c r="N186" s="725">
        <v>0</v>
      </c>
      <c r="O186" s="725">
        <v>0</v>
      </c>
      <c r="P186" s="54">
        <v>0</v>
      </c>
      <c r="Q186" s="54">
        <v>0</v>
      </c>
      <c r="R186" s="726" t="s">
        <v>745</v>
      </c>
    </row>
    <row r="187" spans="1:18" ht="12.75">
      <c r="A187" s="22" t="s">
        <v>330</v>
      </c>
      <c r="B187" s="21" t="s">
        <v>97</v>
      </c>
      <c r="C187" s="747" t="s">
        <v>882</v>
      </c>
      <c r="D187" s="748"/>
      <c r="E187" s="748"/>
      <c r="F187" s="748"/>
      <c r="G187" s="748"/>
      <c r="H187" s="748"/>
      <c r="I187" s="748"/>
      <c r="J187" s="748"/>
      <c r="K187" s="748"/>
      <c r="L187" s="748"/>
      <c r="M187" s="748"/>
      <c r="N187" s="748"/>
      <c r="O187" s="748"/>
      <c r="P187" s="748"/>
      <c r="Q187" s="748"/>
      <c r="R187" s="749"/>
    </row>
    <row r="188" spans="1:18" ht="12.75">
      <c r="A188" s="55"/>
      <c r="B188" s="79" t="s">
        <v>142</v>
      </c>
      <c r="C188" s="744" t="s">
        <v>301</v>
      </c>
      <c r="D188" s="745"/>
      <c r="E188" s="745"/>
      <c r="F188" s="745"/>
      <c r="G188" s="745"/>
      <c r="H188" s="745"/>
      <c r="I188" s="745"/>
      <c r="J188" s="745"/>
      <c r="K188" s="745"/>
      <c r="L188" s="745"/>
      <c r="M188" s="745"/>
      <c r="N188" s="745"/>
      <c r="O188" s="745"/>
      <c r="P188" s="745"/>
      <c r="Q188" s="745"/>
      <c r="R188" s="746"/>
    </row>
    <row r="189" spans="1:18" ht="48">
      <c r="A189" s="55"/>
      <c r="B189" s="79" t="s">
        <v>302</v>
      </c>
      <c r="C189" s="79" t="s">
        <v>78</v>
      </c>
      <c r="D189" s="54">
        <v>0.25</v>
      </c>
      <c r="E189" s="314">
        <v>12.18</v>
      </c>
      <c r="F189" s="405" t="s">
        <v>574</v>
      </c>
      <c r="G189" s="405">
        <v>77.400000000000006</v>
      </c>
      <c r="H189" s="495" t="s">
        <v>730</v>
      </c>
      <c r="I189" s="495">
        <v>301</v>
      </c>
      <c r="J189" s="607" t="s">
        <v>730</v>
      </c>
      <c r="K189" s="607">
        <v>209</v>
      </c>
      <c r="L189" s="727">
        <v>100</v>
      </c>
      <c r="M189" s="727">
        <v>108.7</v>
      </c>
      <c r="N189" s="725">
        <v>73.599999999999994</v>
      </c>
      <c r="O189" s="725">
        <v>80.2</v>
      </c>
      <c r="P189" s="340">
        <v>49</v>
      </c>
      <c r="Q189" s="340">
        <v>20.2</v>
      </c>
      <c r="R189" s="726" t="s">
        <v>914</v>
      </c>
    </row>
    <row r="190" spans="1:18" ht="48">
      <c r="A190" s="55"/>
      <c r="B190" s="79" t="s">
        <v>303</v>
      </c>
      <c r="C190" s="79" t="s">
        <v>78</v>
      </c>
      <c r="D190" s="54">
        <v>0.25</v>
      </c>
      <c r="E190" s="314">
        <v>4.95</v>
      </c>
      <c r="F190" s="405" t="s">
        <v>575</v>
      </c>
      <c r="G190" s="405">
        <v>1.32</v>
      </c>
      <c r="H190" s="495">
        <v>0</v>
      </c>
      <c r="I190" s="495">
        <v>0</v>
      </c>
      <c r="J190" s="607">
        <v>0</v>
      </c>
      <c r="K190" s="607">
        <v>0</v>
      </c>
      <c r="L190" s="727">
        <v>0</v>
      </c>
      <c r="M190" s="727">
        <v>0</v>
      </c>
      <c r="N190" s="725">
        <v>6.74</v>
      </c>
      <c r="O190" s="725">
        <v>9.02</v>
      </c>
      <c r="P190" s="340">
        <v>5.4</v>
      </c>
      <c r="Q190" s="340">
        <v>5.4</v>
      </c>
      <c r="R190" s="726" t="s">
        <v>915</v>
      </c>
    </row>
    <row r="191" spans="1:18" ht="90.75" customHeight="1">
      <c r="A191" s="55"/>
      <c r="B191" s="404" t="s">
        <v>749</v>
      </c>
      <c r="C191" s="79" t="s">
        <v>78</v>
      </c>
      <c r="D191" s="54">
        <v>0.25</v>
      </c>
      <c r="E191" s="314">
        <v>0.05</v>
      </c>
      <c r="F191" s="405" t="s">
        <v>571</v>
      </c>
      <c r="G191" s="405">
        <v>0.01</v>
      </c>
      <c r="H191" s="495">
        <v>14.99</v>
      </c>
      <c r="I191" s="495">
        <v>84</v>
      </c>
      <c r="J191" s="607">
        <v>9</v>
      </c>
      <c r="K191" s="607">
        <v>20</v>
      </c>
      <c r="L191" s="727">
        <v>15</v>
      </c>
      <c r="M191" s="727">
        <v>0</v>
      </c>
      <c r="N191" s="725">
        <v>7.0000000000000007E-2</v>
      </c>
      <c r="O191" s="725">
        <v>0.11</v>
      </c>
      <c r="P191" s="340">
        <v>15</v>
      </c>
      <c r="Q191" s="340">
        <v>14</v>
      </c>
      <c r="R191" s="726" t="s">
        <v>912</v>
      </c>
    </row>
    <row r="192" spans="1:18" ht="48">
      <c r="A192" s="55"/>
      <c r="B192" s="79" t="s">
        <v>304</v>
      </c>
      <c r="C192" s="79" t="s">
        <v>132</v>
      </c>
      <c r="D192" s="54">
        <v>0.25</v>
      </c>
      <c r="E192" s="314">
        <v>2300</v>
      </c>
      <c r="F192" s="405">
        <v>0</v>
      </c>
      <c r="G192" s="405">
        <v>2300</v>
      </c>
      <c r="H192" s="495">
        <v>0</v>
      </c>
      <c r="I192" s="495">
        <v>0</v>
      </c>
      <c r="J192" s="607">
        <v>0</v>
      </c>
      <c r="K192" s="607">
        <v>0</v>
      </c>
      <c r="L192" s="727">
        <v>0</v>
      </c>
      <c r="M192" s="727">
        <v>0</v>
      </c>
      <c r="N192" s="725">
        <v>0</v>
      </c>
      <c r="O192" s="725">
        <v>2300</v>
      </c>
      <c r="P192" s="54">
        <v>0</v>
      </c>
      <c r="Q192" s="54">
        <v>0</v>
      </c>
      <c r="R192" s="726" t="s">
        <v>916</v>
      </c>
    </row>
    <row r="193" spans="1:18" ht="12.75">
      <c r="A193" s="22" t="s">
        <v>331</v>
      </c>
      <c r="B193" s="21" t="s">
        <v>305</v>
      </c>
      <c r="C193" s="747" t="s">
        <v>852</v>
      </c>
      <c r="D193" s="748"/>
      <c r="E193" s="748"/>
      <c r="F193" s="748"/>
      <c r="G193" s="748"/>
      <c r="H193" s="748"/>
      <c r="I193" s="748"/>
      <c r="J193" s="748"/>
      <c r="K193" s="748"/>
      <c r="L193" s="748"/>
      <c r="M193" s="748"/>
      <c r="N193" s="748"/>
      <c r="O193" s="748"/>
      <c r="P193" s="748"/>
      <c r="Q193" s="748"/>
      <c r="R193" s="749"/>
    </row>
    <row r="194" spans="1:18" ht="37.5" customHeight="1">
      <c r="A194" s="55"/>
      <c r="B194" s="79" t="s">
        <v>142</v>
      </c>
      <c r="C194" s="744" t="s">
        <v>306</v>
      </c>
      <c r="D194" s="745"/>
      <c r="E194" s="745"/>
      <c r="F194" s="745"/>
      <c r="G194" s="745"/>
      <c r="H194" s="745"/>
      <c r="I194" s="745"/>
      <c r="J194" s="745"/>
      <c r="K194" s="745"/>
      <c r="L194" s="745"/>
      <c r="M194" s="745"/>
      <c r="N194" s="745"/>
      <c r="O194" s="745"/>
      <c r="P194" s="745"/>
      <c r="Q194" s="745"/>
      <c r="R194" s="746"/>
    </row>
    <row r="195" spans="1:18" ht="48">
      <c r="A195" s="55"/>
      <c r="B195" s="79" t="s">
        <v>296</v>
      </c>
      <c r="C195" s="79" t="s">
        <v>78</v>
      </c>
      <c r="D195" s="54">
        <v>0.125</v>
      </c>
      <c r="E195" s="314">
        <v>91</v>
      </c>
      <c r="F195" s="405" t="s">
        <v>576</v>
      </c>
      <c r="G195" s="405">
        <v>85.8</v>
      </c>
      <c r="H195" s="495">
        <v>88.34</v>
      </c>
      <c r="I195" s="495">
        <v>97</v>
      </c>
      <c r="J195" s="607">
        <v>77</v>
      </c>
      <c r="K195" s="607">
        <v>89</v>
      </c>
      <c r="L195" s="727">
        <v>52</v>
      </c>
      <c r="M195" s="727">
        <v>61</v>
      </c>
      <c r="N195" s="725">
        <v>86.3</v>
      </c>
      <c r="O195" s="725">
        <v>86.4</v>
      </c>
      <c r="P195" s="340">
        <v>90.82</v>
      </c>
      <c r="Q195" s="340">
        <v>90.06</v>
      </c>
      <c r="R195" s="726" t="s">
        <v>745</v>
      </c>
    </row>
    <row r="196" spans="1:18" ht="36">
      <c r="A196" s="55"/>
      <c r="B196" s="79" t="s">
        <v>307</v>
      </c>
      <c r="C196" s="79" t="s">
        <v>78</v>
      </c>
      <c r="D196" s="54">
        <v>0.125</v>
      </c>
      <c r="E196" s="314">
        <v>87</v>
      </c>
      <c r="F196" s="405" t="s">
        <v>446</v>
      </c>
      <c r="G196" s="405">
        <v>47.66</v>
      </c>
      <c r="H196" s="495">
        <v>25</v>
      </c>
      <c r="I196" s="495">
        <v>24</v>
      </c>
      <c r="J196" s="607">
        <v>50</v>
      </c>
      <c r="K196" s="607">
        <v>40</v>
      </c>
      <c r="L196" s="727">
        <v>75</v>
      </c>
      <c r="M196" s="727">
        <v>61</v>
      </c>
      <c r="N196" s="725" t="s">
        <v>918</v>
      </c>
      <c r="O196" s="725">
        <v>80</v>
      </c>
      <c r="P196" s="340" t="s">
        <v>704</v>
      </c>
      <c r="Q196" s="340" t="s">
        <v>704</v>
      </c>
      <c r="R196" s="727" t="s">
        <v>745</v>
      </c>
    </row>
    <row r="197" spans="1:18" ht="48">
      <c r="A197" s="55"/>
      <c r="B197" s="79" t="s">
        <v>308</v>
      </c>
      <c r="C197" s="79" t="s">
        <v>78</v>
      </c>
      <c r="D197" s="54">
        <v>0.125</v>
      </c>
      <c r="E197" s="314">
        <v>100</v>
      </c>
      <c r="F197" s="405">
        <v>100</v>
      </c>
      <c r="G197" s="405">
        <v>50</v>
      </c>
      <c r="H197" s="495">
        <v>100</v>
      </c>
      <c r="I197" s="495">
        <v>0</v>
      </c>
      <c r="J197" s="607">
        <v>50</v>
      </c>
      <c r="K197" s="607">
        <v>50</v>
      </c>
      <c r="L197" s="727">
        <v>100</v>
      </c>
      <c r="M197" s="727">
        <v>60</v>
      </c>
      <c r="N197" s="725">
        <v>100</v>
      </c>
      <c r="O197" s="725">
        <v>70</v>
      </c>
      <c r="P197" s="54">
        <v>100</v>
      </c>
      <c r="Q197" s="54">
        <v>100</v>
      </c>
      <c r="R197" s="726" t="s">
        <v>919</v>
      </c>
    </row>
    <row r="198" spans="1:18" ht="120">
      <c r="A198" s="55"/>
      <c r="B198" s="79" t="s">
        <v>309</v>
      </c>
      <c r="C198" s="79" t="s">
        <v>78</v>
      </c>
      <c r="D198" s="54">
        <v>0.125</v>
      </c>
      <c r="E198" s="314">
        <v>0</v>
      </c>
      <c r="F198" s="405" t="s">
        <v>572</v>
      </c>
      <c r="G198" s="405">
        <v>0</v>
      </c>
      <c r="H198" s="495">
        <v>0</v>
      </c>
      <c r="I198" s="495">
        <v>0</v>
      </c>
      <c r="J198" s="607">
        <v>0</v>
      </c>
      <c r="K198" s="607">
        <v>0</v>
      </c>
      <c r="L198" s="727">
        <v>0</v>
      </c>
      <c r="M198" s="727">
        <v>0</v>
      </c>
      <c r="N198" s="725">
        <v>0</v>
      </c>
      <c r="O198" s="725">
        <v>0</v>
      </c>
      <c r="P198" s="340" t="s">
        <v>727</v>
      </c>
      <c r="Q198" s="340" t="s">
        <v>727</v>
      </c>
      <c r="R198" s="726" t="s">
        <v>745</v>
      </c>
    </row>
    <row r="199" spans="1:18" ht="96">
      <c r="A199" s="55"/>
      <c r="B199" s="79" t="s">
        <v>310</v>
      </c>
      <c r="C199" s="79" t="s">
        <v>78</v>
      </c>
      <c r="D199" s="54">
        <v>0.125</v>
      </c>
      <c r="E199" s="314">
        <v>0.22</v>
      </c>
      <c r="F199" s="405">
        <v>100</v>
      </c>
      <c r="G199" s="405">
        <v>100</v>
      </c>
      <c r="H199" s="495">
        <v>0</v>
      </c>
      <c r="I199" s="495">
        <v>0</v>
      </c>
      <c r="J199" s="607">
        <v>0</v>
      </c>
      <c r="K199" s="607">
        <v>0</v>
      </c>
      <c r="L199" s="727">
        <v>0</v>
      </c>
      <c r="M199" s="727">
        <v>0</v>
      </c>
      <c r="N199" s="725" t="s">
        <v>727</v>
      </c>
      <c r="O199" s="725">
        <v>0</v>
      </c>
      <c r="P199" s="726" t="s">
        <v>727</v>
      </c>
      <c r="Q199" s="726" t="s">
        <v>727</v>
      </c>
      <c r="R199" s="726" t="s">
        <v>745</v>
      </c>
    </row>
    <row r="200" spans="1:18" ht="96">
      <c r="A200" s="55"/>
      <c r="B200" s="79" t="s">
        <v>311</v>
      </c>
      <c r="C200" s="79" t="s">
        <v>78</v>
      </c>
      <c r="D200" s="54">
        <v>0.125</v>
      </c>
      <c r="E200" s="314">
        <v>100</v>
      </c>
      <c r="F200" s="405">
        <v>100</v>
      </c>
      <c r="G200" s="405">
        <v>100</v>
      </c>
      <c r="H200" s="495">
        <v>0</v>
      </c>
      <c r="I200" s="495">
        <v>0</v>
      </c>
      <c r="J200" s="607">
        <v>0</v>
      </c>
      <c r="K200" s="607">
        <v>0</v>
      </c>
      <c r="L200" s="727">
        <v>0</v>
      </c>
      <c r="M200" s="727">
        <v>0</v>
      </c>
      <c r="N200" s="725">
        <v>100</v>
      </c>
      <c r="O200" s="725">
        <v>100</v>
      </c>
      <c r="P200" s="54">
        <v>100</v>
      </c>
      <c r="Q200" s="54">
        <v>100</v>
      </c>
      <c r="R200" s="726" t="s">
        <v>745</v>
      </c>
    </row>
    <row r="201" spans="1:18" ht="96">
      <c r="A201" s="55"/>
      <c r="B201" s="79" t="s">
        <v>312</v>
      </c>
      <c r="C201" s="79" t="s">
        <v>78</v>
      </c>
      <c r="D201" s="54">
        <v>0.125</v>
      </c>
      <c r="E201" s="314">
        <v>100</v>
      </c>
      <c r="F201" s="405">
        <v>100</v>
      </c>
      <c r="G201" s="405">
        <v>100</v>
      </c>
      <c r="H201" s="495">
        <v>100</v>
      </c>
      <c r="I201" s="495">
        <v>100</v>
      </c>
      <c r="J201" s="607">
        <v>100</v>
      </c>
      <c r="K201" s="607">
        <v>100</v>
      </c>
      <c r="L201" s="727">
        <v>100</v>
      </c>
      <c r="M201" s="727">
        <v>100</v>
      </c>
      <c r="N201" s="725">
        <v>100</v>
      </c>
      <c r="O201" s="725">
        <v>100</v>
      </c>
      <c r="P201" s="54">
        <v>100</v>
      </c>
      <c r="Q201" s="54">
        <v>100</v>
      </c>
      <c r="R201" s="404" t="s">
        <v>745</v>
      </c>
    </row>
    <row r="202" spans="1:18" ht="60">
      <c r="A202" s="83"/>
      <c r="B202" s="82" t="s">
        <v>313</v>
      </c>
      <c r="C202" s="82" t="s">
        <v>107</v>
      </c>
      <c r="D202" s="82">
        <v>0.125</v>
      </c>
      <c r="E202" s="314">
        <v>2</v>
      </c>
      <c r="F202" s="405">
        <v>2</v>
      </c>
      <c r="G202" s="405">
        <v>2</v>
      </c>
      <c r="H202" s="495">
        <v>1</v>
      </c>
      <c r="I202" s="495">
        <v>1</v>
      </c>
      <c r="J202" s="607">
        <v>1</v>
      </c>
      <c r="K202" s="607">
        <v>1</v>
      </c>
      <c r="L202" s="727">
        <v>2</v>
      </c>
      <c r="M202" s="727">
        <v>2</v>
      </c>
      <c r="N202" s="725">
        <v>2</v>
      </c>
      <c r="O202" s="725">
        <v>2</v>
      </c>
      <c r="P202" s="82">
        <v>2</v>
      </c>
      <c r="Q202" s="82">
        <v>2</v>
      </c>
      <c r="R202" s="404" t="s">
        <v>745</v>
      </c>
    </row>
    <row r="203" spans="1:18" ht="42" customHeight="1">
      <c r="A203" s="84">
        <v>10</v>
      </c>
      <c r="B203" s="790" t="s">
        <v>883</v>
      </c>
      <c r="C203" s="791"/>
      <c r="D203" s="791"/>
      <c r="E203" s="791"/>
      <c r="F203" s="791"/>
      <c r="G203" s="791"/>
      <c r="H203" s="791"/>
      <c r="I203" s="791"/>
      <c r="J203" s="791"/>
      <c r="K203" s="791"/>
      <c r="L203" s="791"/>
      <c r="M203" s="791"/>
      <c r="N203" s="791"/>
      <c r="O203" s="791"/>
      <c r="P203" s="791"/>
      <c r="Q203" s="791"/>
      <c r="R203" s="791"/>
    </row>
    <row r="204" spans="1:18" ht="18" customHeight="1">
      <c r="A204" s="83"/>
      <c r="B204" s="82" t="s">
        <v>98</v>
      </c>
      <c r="C204" s="762" t="s">
        <v>884</v>
      </c>
      <c r="D204" s="741"/>
      <c r="E204" s="741"/>
      <c r="F204" s="741"/>
      <c r="G204" s="741"/>
      <c r="H204" s="741"/>
      <c r="I204" s="741"/>
      <c r="J204" s="741"/>
      <c r="K204" s="741"/>
      <c r="L204" s="741"/>
      <c r="M204" s="741"/>
      <c r="N204" s="741"/>
      <c r="O204" s="741"/>
      <c r="P204" s="741"/>
      <c r="Q204" s="741"/>
      <c r="R204" s="741"/>
    </row>
    <row r="205" spans="1:18" ht="24">
      <c r="A205" s="83"/>
      <c r="B205" s="82" t="s">
        <v>332</v>
      </c>
      <c r="C205" s="82" t="s">
        <v>78</v>
      </c>
      <c r="D205" s="82"/>
      <c r="E205" s="314">
        <v>15</v>
      </c>
      <c r="F205" s="377">
        <v>15</v>
      </c>
      <c r="G205" s="377">
        <v>15</v>
      </c>
      <c r="H205" s="495">
        <v>15</v>
      </c>
      <c r="I205" s="495">
        <v>15</v>
      </c>
      <c r="J205" s="630">
        <v>15</v>
      </c>
      <c r="K205" s="630">
        <v>15</v>
      </c>
      <c r="L205" s="727">
        <v>15</v>
      </c>
      <c r="M205" s="727">
        <v>15</v>
      </c>
      <c r="N205" s="725">
        <v>15</v>
      </c>
      <c r="O205" s="725">
        <v>15</v>
      </c>
      <c r="P205" s="82">
        <v>15</v>
      </c>
      <c r="Q205" s="82">
        <v>14</v>
      </c>
      <c r="R205" s="726" t="s">
        <v>745</v>
      </c>
    </row>
    <row r="206" spans="1:18" ht="24">
      <c r="A206" s="83"/>
      <c r="B206" s="82" t="s">
        <v>106</v>
      </c>
      <c r="C206" s="82" t="s">
        <v>78</v>
      </c>
      <c r="D206" s="82"/>
      <c r="E206" s="314">
        <v>65.8</v>
      </c>
      <c r="F206" s="377">
        <v>62.3</v>
      </c>
      <c r="G206" s="377">
        <v>62.3</v>
      </c>
      <c r="H206" s="495">
        <v>62.3</v>
      </c>
      <c r="I206" s="495">
        <v>65.8</v>
      </c>
      <c r="J206" s="630">
        <v>62.3</v>
      </c>
      <c r="K206" s="630">
        <v>65.8</v>
      </c>
      <c r="L206" s="727">
        <v>62.3</v>
      </c>
      <c r="M206" s="727">
        <v>63.5</v>
      </c>
      <c r="N206" s="725">
        <v>62.3</v>
      </c>
      <c r="O206" s="725">
        <v>62.3</v>
      </c>
      <c r="P206" s="82">
        <v>59.86</v>
      </c>
      <c r="Q206" s="82">
        <v>59.86</v>
      </c>
      <c r="R206" s="726" t="s">
        <v>745</v>
      </c>
    </row>
    <row r="207" spans="1:18" ht="48">
      <c r="A207" s="83"/>
      <c r="B207" s="82" t="s">
        <v>333</v>
      </c>
      <c r="C207" s="82" t="s">
        <v>78</v>
      </c>
      <c r="D207" s="82"/>
      <c r="E207" s="314">
        <v>55</v>
      </c>
      <c r="F207" s="377">
        <v>50</v>
      </c>
      <c r="G207" s="377">
        <v>50</v>
      </c>
      <c r="H207" s="495" t="s">
        <v>77</v>
      </c>
      <c r="I207" s="495" t="s">
        <v>77</v>
      </c>
      <c r="J207" s="630" t="s">
        <v>77</v>
      </c>
      <c r="K207" s="630" t="s">
        <v>77</v>
      </c>
      <c r="L207" s="727" t="s">
        <v>77</v>
      </c>
      <c r="M207" s="727" t="s">
        <v>77</v>
      </c>
      <c r="N207" s="725" t="s">
        <v>921</v>
      </c>
      <c r="O207" s="725"/>
      <c r="P207" s="494" t="s">
        <v>77</v>
      </c>
      <c r="Q207" s="494" t="s">
        <v>77</v>
      </c>
      <c r="R207" s="376" t="s">
        <v>740</v>
      </c>
    </row>
    <row r="208" spans="1:18">
      <c r="A208" s="378"/>
      <c r="B208" s="376" t="s">
        <v>739</v>
      </c>
      <c r="C208" s="376" t="s">
        <v>109</v>
      </c>
      <c r="D208" s="376"/>
      <c r="E208" s="377">
        <v>0</v>
      </c>
      <c r="F208" s="377">
        <v>2000</v>
      </c>
      <c r="G208" s="377">
        <v>512</v>
      </c>
      <c r="H208" s="495">
        <v>208</v>
      </c>
      <c r="I208" s="495">
        <v>0</v>
      </c>
      <c r="J208" s="630">
        <v>417</v>
      </c>
      <c r="K208" s="630">
        <v>0</v>
      </c>
      <c r="L208" s="727">
        <v>532</v>
      </c>
      <c r="M208" s="727">
        <v>532</v>
      </c>
      <c r="N208" s="725">
        <v>836</v>
      </c>
      <c r="O208" s="725">
        <v>836</v>
      </c>
      <c r="P208" s="376">
        <v>836</v>
      </c>
      <c r="Q208" s="376">
        <v>1137</v>
      </c>
      <c r="R208" s="628" t="s">
        <v>745</v>
      </c>
    </row>
    <row r="209" spans="1:18" ht="45" customHeight="1">
      <c r="A209" s="190"/>
      <c r="B209" s="304" t="s">
        <v>499</v>
      </c>
      <c r="C209" s="189" t="s">
        <v>78</v>
      </c>
      <c r="D209" s="189"/>
      <c r="E209" s="314" t="s">
        <v>77</v>
      </c>
      <c r="F209" s="377">
        <v>1</v>
      </c>
      <c r="G209" s="377">
        <v>0.38</v>
      </c>
      <c r="H209" s="495">
        <v>1</v>
      </c>
      <c r="I209" s="495">
        <v>0</v>
      </c>
      <c r="J209" s="630">
        <v>1</v>
      </c>
      <c r="K209" s="630">
        <v>0</v>
      </c>
      <c r="L209" s="727">
        <v>1</v>
      </c>
      <c r="M209" s="727">
        <v>0</v>
      </c>
      <c r="N209" s="725">
        <v>1</v>
      </c>
      <c r="O209" s="725">
        <v>0.38</v>
      </c>
      <c r="P209" s="189">
        <v>0.4</v>
      </c>
      <c r="Q209" s="189">
        <v>0</v>
      </c>
      <c r="R209" s="726" t="s">
        <v>922</v>
      </c>
    </row>
    <row r="210" spans="1:18" ht="49.5" customHeight="1">
      <c r="A210" s="83"/>
      <c r="B210" s="82" t="s">
        <v>100</v>
      </c>
      <c r="C210" s="762" t="s">
        <v>334</v>
      </c>
      <c r="D210" s="741"/>
      <c r="E210" s="741"/>
      <c r="F210" s="741"/>
      <c r="G210" s="741"/>
      <c r="H210" s="741"/>
      <c r="I210" s="741"/>
      <c r="J210" s="741"/>
      <c r="K210" s="741"/>
      <c r="L210" s="741"/>
      <c r="M210" s="741"/>
      <c r="N210" s="741"/>
      <c r="O210" s="741"/>
      <c r="P210" s="741"/>
      <c r="Q210" s="741"/>
      <c r="R210" s="741"/>
    </row>
    <row r="211" spans="1:18" ht="12.75">
      <c r="A211" s="22" t="s">
        <v>354</v>
      </c>
      <c r="B211" s="21" t="s">
        <v>105</v>
      </c>
      <c r="C211" s="740" t="s">
        <v>531</v>
      </c>
      <c r="D211" s="789"/>
      <c r="E211" s="789"/>
      <c r="F211" s="789"/>
      <c r="G211" s="789"/>
      <c r="H211" s="789"/>
      <c r="I211" s="789"/>
      <c r="J211" s="789"/>
      <c r="K211" s="789"/>
      <c r="L211" s="789"/>
      <c r="M211" s="789"/>
      <c r="N211" s="789"/>
      <c r="O211" s="789"/>
      <c r="P211" s="789"/>
      <c r="Q211" s="789"/>
      <c r="R211" s="789"/>
    </row>
    <row r="212" spans="1:18" ht="72">
      <c r="A212" s="83"/>
      <c r="B212" s="82" t="s">
        <v>335</v>
      </c>
      <c r="C212" s="93" t="s">
        <v>336</v>
      </c>
      <c r="D212" s="82"/>
      <c r="E212" s="314" t="s">
        <v>448</v>
      </c>
      <c r="F212" s="377" t="s">
        <v>500</v>
      </c>
      <c r="G212" s="377" t="s">
        <v>500</v>
      </c>
      <c r="H212" s="495" t="s">
        <v>500</v>
      </c>
      <c r="I212" s="495" t="s">
        <v>742</v>
      </c>
      <c r="J212" s="630" t="s">
        <v>500</v>
      </c>
      <c r="K212" s="630" t="s">
        <v>742</v>
      </c>
      <c r="L212" s="727" t="s">
        <v>500</v>
      </c>
      <c r="M212" s="727" t="s">
        <v>500</v>
      </c>
      <c r="N212" s="725" t="s">
        <v>500</v>
      </c>
      <c r="O212" s="725" t="s">
        <v>500</v>
      </c>
      <c r="P212" s="376" t="s">
        <v>741</v>
      </c>
      <c r="Q212" s="376" t="s">
        <v>741</v>
      </c>
      <c r="R212" s="762" t="s">
        <v>926</v>
      </c>
    </row>
    <row r="213" spans="1:18" ht="60">
      <c r="A213" s="83"/>
      <c r="B213" s="82" t="s">
        <v>337</v>
      </c>
      <c r="C213" s="82" t="s">
        <v>338</v>
      </c>
      <c r="D213" s="82"/>
      <c r="E213" s="314">
        <v>48</v>
      </c>
      <c r="F213" s="377">
        <v>44</v>
      </c>
      <c r="G213" s="377">
        <v>44</v>
      </c>
      <c r="H213" s="495">
        <v>44</v>
      </c>
      <c r="I213" s="495">
        <v>0</v>
      </c>
      <c r="J213" s="630">
        <v>44</v>
      </c>
      <c r="K213" s="630">
        <v>0</v>
      </c>
      <c r="L213" s="727">
        <v>44</v>
      </c>
      <c r="M213" s="727">
        <v>44</v>
      </c>
      <c r="N213" s="725">
        <v>44</v>
      </c>
      <c r="O213" s="725">
        <v>44</v>
      </c>
      <c r="P213" s="82">
        <v>42</v>
      </c>
      <c r="Q213" s="82">
        <v>41</v>
      </c>
      <c r="R213" s="762"/>
    </row>
    <row r="214" spans="1:18" ht="72">
      <c r="A214" s="83"/>
      <c r="B214" s="82" t="s">
        <v>339</v>
      </c>
      <c r="C214" s="82" t="s">
        <v>340</v>
      </c>
      <c r="D214" s="82"/>
      <c r="E214" s="314">
        <v>48</v>
      </c>
      <c r="F214" s="377">
        <v>44</v>
      </c>
      <c r="G214" s="377">
        <v>44</v>
      </c>
      <c r="H214" s="495">
        <v>44</v>
      </c>
      <c r="I214" s="495">
        <v>0</v>
      </c>
      <c r="J214" s="630">
        <v>44</v>
      </c>
      <c r="K214" s="630">
        <v>0</v>
      </c>
      <c r="L214" s="727">
        <v>44</v>
      </c>
      <c r="M214" s="727">
        <v>44</v>
      </c>
      <c r="N214" s="725">
        <v>44</v>
      </c>
      <c r="O214" s="725">
        <v>44</v>
      </c>
      <c r="P214" s="82">
        <v>42</v>
      </c>
      <c r="Q214" s="82">
        <v>41</v>
      </c>
      <c r="R214" s="762"/>
    </row>
    <row r="215" spans="1:18" ht="60">
      <c r="A215" s="83"/>
      <c r="B215" s="82" t="s">
        <v>341</v>
      </c>
      <c r="C215" s="82" t="s">
        <v>78</v>
      </c>
      <c r="D215" s="82"/>
      <c r="E215" s="314">
        <v>88</v>
      </c>
      <c r="F215" s="377">
        <v>88</v>
      </c>
      <c r="G215" s="377">
        <v>88</v>
      </c>
      <c r="H215" s="495">
        <v>88.5</v>
      </c>
      <c r="I215" s="495">
        <v>88</v>
      </c>
      <c r="J215" s="630">
        <v>88.5</v>
      </c>
      <c r="K215" s="630">
        <v>88</v>
      </c>
      <c r="L215" s="727">
        <v>88</v>
      </c>
      <c r="M215" s="727">
        <v>88</v>
      </c>
      <c r="N215" s="725">
        <v>88.5</v>
      </c>
      <c r="O215" s="725">
        <v>88.5</v>
      </c>
      <c r="P215" s="82">
        <v>88.5</v>
      </c>
      <c r="Q215" s="82">
        <v>90</v>
      </c>
      <c r="R215" s="726" t="s">
        <v>924</v>
      </c>
    </row>
    <row r="216" spans="1:18" ht="48">
      <c r="A216" s="83"/>
      <c r="B216" s="82" t="s">
        <v>342</v>
      </c>
      <c r="C216" s="82" t="s">
        <v>78</v>
      </c>
      <c r="D216" s="82"/>
      <c r="E216" s="314">
        <v>88</v>
      </c>
      <c r="F216" s="377">
        <v>88</v>
      </c>
      <c r="G216" s="377">
        <v>88</v>
      </c>
      <c r="H216" s="495">
        <v>89</v>
      </c>
      <c r="I216" s="495">
        <v>88</v>
      </c>
      <c r="J216" s="630">
        <v>89</v>
      </c>
      <c r="K216" s="630">
        <v>88</v>
      </c>
      <c r="L216" s="727">
        <v>88</v>
      </c>
      <c r="M216" s="727">
        <v>88</v>
      </c>
      <c r="N216" s="725">
        <v>89</v>
      </c>
      <c r="O216" s="725">
        <v>89</v>
      </c>
      <c r="P216" s="82">
        <v>90</v>
      </c>
      <c r="Q216" s="82">
        <v>95</v>
      </c>
      <c r="R216" s="726" t="s">
        <v>925</v>
      </c>
    </row>
    <row r="217" spans="1:18" ht="12.75">
      <c r="A217" s="83"/>
      <c r="B217" s="82" t="s">
        <v>99</v>
      </c>
      <c r="C217" s="762" t="s">
        <v>343</v>
      </c>
      <c r="D217" s="741"/>
      <c r="E217" s="741"/>
      <c r="F217" s="741"/>
      <c r="G217" s="741"/>
      <c r="H217" s="741"/>
      <c r="I217" s="741"/>
      <c r="J217" s="741"/>
      <c r="K217" s="741"/>
      <c r="L217" s="741"/>
      <c r="M217" s="741"/>
      <c r="N217" s="741"/>
      <c r="O217" s="741"/>
      <c r="P217" s="741"/>
      <c r="Q217" s="741"/>
      <c r="R217" s="741"/>
    </row>
    <row r="218" spans="1:18" ht="12.75">
      <c r="A218" s="22" t="s">
        <v>355</v>
      </c>
      <c r="B218" s="21" t="s">
        <v>97</v>
      </c>
      <c r="C218" s="740" t="s">
        <v>835</v>
      </c>
      <c r="D218" s="789"/>
      <c r="E218" s="789"/>
      <c r="F218" s="789"/>
      <c r="G218" s="789"/>
      <c r="H218" s="789"/>
      <c r="I218" s="789"/>
      <c r="J218" s="789"/>
      <c r="K218" s="789"/>
      <c r="L218" s="789"/>
      <c r="M218" s="789"/>
      <c r="N218" s="789"/>
      <c r="O218" s="789"/>
      <c r="P218" s="789"/>
      <c r="Q218" s="789"/>
      <c r="R218" s="789"/>
    </row>
    <row r="219" spans="1:18" ht="24">
      <c r="A219" s="83"/>
      <c r="B219" s="203" t="s">
        <v>501</v>
      </c>
      <c r="C219" s="82" t="s">
        <v>78</v>
      </c>
      <c r="D219" s="82"/>
      <c r="E219" s="107" t="s">
        <v>77</v>
      </c>
      <c r="F219" s="405">
        <v>40</v>
      </c>
      <c r="G219" s="405">
        <v>40</v>
      </c>
      <c r="H219" s="495">
        <v>40</v>
      </c>
      <c r="I219" s="495">
        <v>0</v>
      </c>
      <c r="J219" s="630">
        <v>40</v>
      </c>
      <c r="K219" s="630">
        <v>0</v>
      </c>
      <c r="L219" s="727">
        <v>40</v>
      </c>
      <c r="M219" s="727">
        <v>40</v>
      </c>
      <c r="N219" s="725">
        <v>40</v>
      </c>
      <c r="O219" s="725">
        <v>40</v>
      </c>
      <c r="P219" s="141">
        <v>30</v>
      </c>
      <c r="Q219" s="141">
        <v>10</v>
      </c>
      <c r="R219" s="742" t="s">
        <v>923</v>
      </c>
    </row>
    <row r="220" spans="1:18" ht="60">
      <c r="A220" s="83"/>
      <c r="B220" s="203" t="s">
        <v>502</v>
      </c>
      <c r="C220" s="203" t="s">
        <v>78</v>
      </c>
      <c r="D220" s="82"/>
      <c r="E220" s="107" t="s">
        <v>77</v>
      </c>
      <c r="F220" s="405">
        <v>30</v>
      </c>
      <c r="G220" s="405">
        <v>30</v>
      </c>
      <c r="H220" s="495">
        <v>30</v>
      </c>
      <c r="I220" s="495">
        <v>25</v>
      </c>
      <c r="J220" s="630">
        <v>30</v>
      </c>
      <c r="K220" s="630">
        <v>25</v>
      </c>
      <c r="L220" s="727">
        <v>30</v>
      </c>
      <c r="M220" s="727">
        <v>30</v>
      </c>
      <c r="N220" s="725">
        <v>30</v>
      </c>
      <c r="O220" s="725">
        <v>30</v>
      </c>
      <c r="P220" s="82">
        <v>40</v>
      </c>
      <c r="Q220" s="82">
        <v>47</v>
      </c>
      <c r="R220" s="792"/>
    </row>
    <row r="221" spans="1:18" ht="24">
      <c r="A221" s="83"/>
      <c r="B221" s="203" t="s">
        <v>503</v>
      </c>
      <c r="C221" s="82" t="s">
        <v>78</v>
      </c>
      <c r="D221" s="82"/>
      <c r="E221" s="107" t="s">
        <v>77</v>
      </c>
      <c r="F221" s="405">
        <v>4.5</v>
      </c>
      <c r="G221" s="405">
        <v>4.5</v>
      </c>
      <c r="H221" s="495">
        <v>4.5</v>
      </c>
      <c r="I221" s="495">
        <v>4.5</v>
      </c>
      <c r="J221" s="630">
        <v>4.5</v>
      </c>
      <c r="K221" s="630">
        <v>4.5</v>
      </c>
      <c r="L221" s="727">
        <v>4.5</v>
      </c>
      <c r="M221" s="727">
        <v>4.5</v>
      </c>
      <c r="N221" s="725">
        <v>4.5</v>
      </c>
      <c r="O221" s="725">
        <v>4.5</v>
      </c>
      <c r="P221" s="82">
        <v>4.5999999999999996</v>
      </c>
      <c r="Q221" s="82">
        <v>5</v>
      </c>
      <c r="R221" s="793"/>
    </row>
    <row r="222" spans="1:18" ht="36">
      <c r="A222" s="204"/>
      <c r="B222" s="203" t="s">
        <v>504</v>
      </c>
      <c r="C222" s="203" t="s">
        <v>78</v>
      </c>
      <c r="D222" s="203"/>
      <c r="E222" s="203" t="s">
        <v>77</v>
      </c>
      <c r="F222" s="405">
        <v>7</v>
      </c>
      <c r="G222" s="405">
        <v>7</v>
      </c>
      <c r="H222" s="495">
        <v>1</v>
      </c>
      <c r="I222" s="495">
        <v>1</v>
      </c>
      <c r="J222" s="630">
        <v>1</v>
      </c>
      <c r="K222" s="630">
        <v>1</v>
      </c>
      <c r="L222" s="727">
        <v>1</v>
      </c>
      <c r="M222" s="727">
        <v>1</v>
      </c>
      <c r="N222" s="725">
        <v>2</v>
      </c>
      <c r="O222" s="725">
        <v>2</v>
      </c>
      <c r="P222" s="203">
        <v>3</v>
      </c>
      <c r="Q222" s="203">
        <v>3</v>
      </c>
      <c r="R222" s="793"/>
    </row>
    <row r="223" spans="1:18" ht="36">
      <c r="A223" s="204"/>
      <c r="B223" s="203" t="s">
        <v>505</v>
      </c>
      <c r="C223" s="203" t="s">
        <v>78</v>
      </c>
      <c r="D223" s="203"/>
      <c r="E223" s="203" t="s">
        <v>77</v>
      </c>
      <c r="F223" s="405">
        <v>7</v>
      </c>
      <c r="G223" s="405">
        <v>7</v>
      </c>
      <c r="H223" s="495">
        <v>1</v>
      </c>
      <c r="I223" s="495">
        <v>1</v>
      </c>
      <c r="J223" s="630">
        <v>1</v>
      </c>
      <c r="K223" s="630">
        <v>1</v>
      </c>
      <c r="L223" s="727">
        <v>1</v>
      </c>
      <c r="M223" s="727">
        <v>1</v>
      </c>
      <c r="N223" s="725">
        <v>2</v>
      </c>
      <c r="O223" s="725">
        <v>2</v>
      </c>
      <c r="P223" s="203">
        <v>3</v>
      </c>
      <c r="Q223" s="203">
        <v>3</v>
      </c>
      <c r="R223" s="793"/>
    </row>
    <row r="224" spans="1:18" ht="24">
      <c r="A224" s="204"/>
      <c r="B224" s="203" t="s">
        <v>506</v>
      </c>
      <c r="C224" s="203" t="s">
        <v>78</v>
      </c>
      <c r="D224" s="203"/>
      <c r="E224" s="203" t="s">
        <v>77</v>
      </c>
      <c r="F224" s="405">
        <v>7</v>
      </c>
      <c r="G224" s="405">
        <v>7</v>
      </c>
      <c r="H224" s="495">
        <v>2</v>
      </c>
      <c r="I224" s="495">
        <v>2</v>
      </c>
      <c r="J224" s="630">
        <v>2</v>
      </c>
      <c r="K224" s="630">
        <v>2</v>
      </c>
      <c r="L224" s="727">
        <v>2</v>
      </c>
      <c r="M224" s="727">
        <v>2</v>
      </c>
      <c r="N224" s="725">
        <v>3</v>
      </c>
      <c r="O224" s="725">
        <v>3</v>
      </c>
      <c r="P224" s="203">
        <v>4</v>
      </c>
      <c r="Q224" s="203">
        <v>5</v>
      </c>
      <c r="R224" s="743"/>
    </row>
    <row r="225" spans="1:18" ht="33" customHeight="1">
      <c r="A225" s="83"/>
      <c r="B225" s="203" t="s">
        <v>344</v>
      </c>
      <c r="C225" s="762" t="s">
        <v>345</v>
      </c>
      <c r="D225" s="741"/>
      <c r="E225" s="741"/>
      <c r="F225" s="741"/>
      <c r="G225" s="741"/>
      <c r="H225" s="741"/>
      <c r="I225" s="741"/>
      <c r="J225" s="741"/>
      <c r="K225" s="741"/>
      <c r="L225" s="741"/>
      <c r="M225" s="741"/>
      <c r="N225" s="741"/>
      <c r="O225" s="741"/>
      <c r="P225" s="741"/>
      <c r="Q225" s="741"/>
      <c r="R225" s="741"/>
    </row>
    <row r="226" spans="1:18" ht="12.75">
      <c r="A226" s="22" t="s">
        <v>356</v>
      </c>
      <c r="B226" s="21" t="s">
        <v>305</v>
      </c>
      <c r="C226" s="740" t="s">
        <v>885</v>
      </c>
      <c r="D226" s="789"/>
      <c r="E226" s="789"/>
      <c r="F226" s="789"/>
      <c r="G226" s="789"/>
      <c r="H226" s="789"/>
      <c r="I226" s="789"/>
      <c r="J226" s="789"/>
      <c r="K226" s="789"/>
      <c r="L226" s="789"/>
      <c r="M226" s="789"/>
      <c r="N226" s="789"/>
      <c r="O226" s="789"/>
      <c r="P226" s="789"/>
      <c r="Q226" s="789"/>
      <c r="R226" s="789"/>
    </row>
    <row r="227" spans="1:18" ht="96">
      <c r="A227" s="83"/>
      <c r="B227" s="82" t="s">
        <v>346</v>
      </c>
      <c r="C227" s="82" t="s">
        <v>78</v>
      </c>
      <c r="D227" s="82"/>
      <c r="E227" s="107" t="s">
        <v>77</v>
      </c>
      <c r="F227" s="405">
        <v>0</v>
      </c>
      <c r="G227" s="405">
        <v>0</v>
      </c>
      <c r="H227" s="495" t="s">
        <v>77</v>
      </c>
      <c r="I227" s="495" t="s">
        <v>77</v>
      </c>
      <c r="J227" s="630" t="s">
        <v>77</v>
      </c>
      <c r="K227" s="630" t="s">
        <v>77</v>
      </c>
      <c r="L227" s="727" t="s">
        <v>77</v>
      </c>
      <c r="M227" s="727" t="s">
        <v>77</v>
      </c>
      <c r="N227" s="725" t="s">
        <v>77</v>
      </c>
      <c r="O227" s="725" t="s">
        <v>77</v>
      </c>
      <c r="P227" s="404" t="s">
        <v>77</v>
      </c>
      <c r="Q227" s="404" t="s">
        <v>77</v>
      </c>
      <c r="R227" s="742" t="s">
        <v>750</v>
      </c>
    </row>
    <row r="228" spans="1:18" ht="24">
      <c r="A228" s="204"/>
      <c r="B228" s="203" t="s">
        <v>507</v>
      </c>
      <c r="C228" s="203" t="s">
        <v>78</v>
      </c>
      <c r="D228" s="203"/>
      <c r="E228" s="203" t="s">
        <v>77</v>
      </c>
      <c r="F228" s="405">
        <v>0</v>
      </c>
      <c r="G228" s="405">
        <v>0</v>
      </c>
      <c r="H228" s="495" t="s">
        <v>77</v>
      </c>
      <c r="I228" s="495" t="s">
        <v>77</v>
      </c>
      <c r="J228" s="630" t="s">
        <v>77</v>
      </c>
      <c r="K228" s="630" t="s">
        <v>77</v>
      </c>
      <c r="L228" s="727" t="s">
        <v>77</v>
      </c>
      <c r="M228" s="727" t="s">
        <v>77</v>
      </c>
      <c r="N228" s="725" t="s">
        <v>77</v>
      </c>
      <c r="O228" s="725" t="s">
        <v>77</v>
      </c>
      <c r="P228" s="404" t="s">
        <v>77</v>
      </c>
      <c r="Q228" s="404" t="s">
        <v>77</v>
      </c>
      <c r="R228" s="743"/>
    </row>
    <row r="229" spans="1:18">
      <c r="A229" s="204"/>
      <c r="B229" s="203" t="s">
        <v>508</v>
      </c>
      <c r="C229" s="203" t="s">
        <v>78</v>
      </c>
      <c r="D229" s="203"/>
      <c r="E229" s="203" t="s">
        <v>77</v>
      </c>
      <c r="F229" s="405">
        <v>2000</v>
      </c>
      <c r="G229" s="405">
        <v>512</v>
      </c>
      <c r="H229" s="495">
        <v>208</v>
      </c>
      <c r="I229" s="495">
        <v>0</v>
      </c>
      <c r="J229" s="630">
        <v>417</v>
      </c>
      <c r="K229" s="630">
        <v>0</v>
      </c>
      <c r="L229" s="727">
        <v>532</v>
      </c>
      <c r="M229" s="727">
        <v>532</v>
      </c>
      <c r="N229" s="725">
        <v>836</v>
      </c>
      <c r="O229" s="725">
        <v>836</v>
      </c>
      <c r="P229" s="203">
        <v>836</v>
      </c>
      <c r="Q229" s="203">
        <v>1137</v>
      </c>
      <c r="R229" s="726" t="s">
        <v>927</v>
      </c>
    </row>
    <row r="230" spans="1:18" ht="27" customHeight="1">
      <c r="A230" s="83"/>
      <c r="B230" s="82" t="s">
        <v>347</v>
      </c>
      <c r="C230" s="762" t="s">
        <v>348</v>
      </c>
      <c r="D230" s="741"/>
      <c r="E230" s="741"/>
      <c r="F230" s="741"/>
      <c r="G230" s="741"/>
      <c r="H230" s="741"/>
      <c r="I230" s="741"/>
      <c r="J230" s="741"/>
      <c r="K230" s="741"/>
      <c r="L230" s="741"/>
      <c r="M230" s="741"/>
      <c r="N230" s="741"/>
      <c r="O230" s="741"/>
      <c r="P230" s="741"/>
      <c r="Q230" s="741"/>
      <c r="R230" s="741"/>
    </row>
    <row r="231" spans="1:18" ht="12.75">
      <c r="A231" s="22" t="s">
        <v>357</v>
      </c>
      <c r="B231" s="21" t="s">
        <v>133</v>
      </c>
      <c r="C231" s="740" t="s">
        <v>836</v>
      </c>
      <c r="D231" s="789"/>
      <c r="E231" s="789"/>
      <c r="F231" s="789"/>
      <c r="G231" s="789"/>
      <c r="H231" s="789"/>
      <c r="I231" s="789"/>
      <c r="J231" s="789"/>
      <c r="K231" s="789"/>
      <c r="L231" s="789"/>
      <c r="M231" s="789"/>
      <c r="N231" s="789"/>
      <c r="O231" s="789"/>
      <c r="P231" s="789"/>
      <c r="Q231" s="789"/>
      <c r="R231" s="789"/>
    </row>
    <row r="232" spans="1:18" ht="48">
      <c r="A232" s="83"/>
      <c r="B232" s="82" t="s">
        <v>349</v>
      </c>
      <c r="C232" s="82" t="s">
        <v>78</v>
      </c>
      <c r="D232" s="82"/>
      <c r="E232" s="314">
        <v>0</v>
      </c>
      <c r="F232" s="405">
        <v>0.8</v>
      </c>
      <c r="G232" s="405">
        <v>0.1</v>
      </c>
      <c r="H232" s="495">
        <v>0.2</v>
      </c>
      <c r="I232" s="495">
        <v>0</v>
      </c>
      <c r="J232" s="630">
        <v>0.2</v>
      </c>
      <c r="K232" s="630">
        <v>0</v>
      </c>
      <c r="L232" s="727">
        <v>0.2</v>
      </c>
      <c r="M232" s="727">
        <v>0</v>
      </c>
      <c r="N232" s="725">
        <v>0.3</v>
      </c>
      <c r="O232" s="725">
        <v>0.2</v>
      </c>
      <c r="P232" s="82">
        <v>0</v>
      </c>
      <c r="Q232" s="82">
        <v>0</v>
      </c>
      <c r="R232" s="728" t="s">
        <v>928</v>
      </c>
    </row>
    <row r="233" spans="1:18" ht="108">
      <c r="A233" s="204"/>
      <c r="B233" s="203" t="s">
        <v>509</v>
      </c>
      <c r="C233" s="203" t="s">
        <v>78</v>
      </c>
      <c r="D233" s="203"/>
      <c r="E233" s="314" t="s">
        <v>77</v>
      </c>
      <c r="F233" s="405">
        <v>35</v>
      </c>
      <c r="G233" s="405">
        <v>0</v>
      </c>
      <c r="H233" s="495">
        <v>0</v>
      </c>
      <c r="I233" s="495">
        <v>0</v>
      </c>
      <c r="J233" s="630">
        <v>0</v>
      </c>
      <c r="K233" s="630">
        <v>0</v>
      </c>
      <c r="L233" s="727">
        <v>0</v>
      </c>
      <c r="M233" s="727">
        <v>0</v>
      </c>
      <c r="N233" s="725">
        <v>35</v>
      </c>
      <c r="O233" s="725">
        <v>0</v>
      </c>
      <c r="P233" s="203">
        <v>0</v>
      </c>
      <c r="Q233" s="203">
        <v>0</v>
      </c>
      <c r="R233" s="739" t="s">
        <v>929</v>
      </c>
    </row>
    <row r="234" spans="1:18" ht="27" customHeight="1">
      <c r="A234" s="83"/>
      <c r="B234" s="82" t="s">
        <v>350</v>
      </c>
      <c r="C234" s="762" t="s">
        <v>351</v>
      </c>
      <c r="D234" s="741"/>
      <c r="E234" s="741"/>
      <c r="F234" s="741"/>
      <c r="G234" s="741"/>
      <c r="H234" s="741"/>
      <c r="I234" s="741"/>
      <c r="J234" s="741"/>
      <c r="K234" s="741"/>
      <c r="L234" s="741"/>
      <c r="M234" s="741"/>
      <c r="N234" s="741"/>
      <c r="O234" s="741"/>
      <c r="P234" s="741"/>
      <c r="Q234" s="741"/>
      <c r="R234" s="741"/>
    </row>
    <row r="235" spans="1:18" ht="12.75">
      <c r="A235" s="22" t="s">
        <v>358</v>
      </c>
      <c r="B235" s="21" t="s">
        <v>140</v>
      </c>
      <c r="C235" s="740" t="s">
        <v>535</v>
      </c>
      <c r="D235" s="789"/>
      <c r="E235" s="789"/>
      <c r="F235" s="789"/>
      <c r="G235" s="789"/>
      <c r="H235" s="789"/>
      <c r="I235" s="789"/>
      <c r="J235" s="789"/>
      <c r="K235" s="789"/>
      <c r="L235" s="789"/>
      <c r="M235" s="789"/>
      <c r="N235" s="789"/>
      <c r="O235" s="789"/>
      <c r="P235" s="789"/>
      <c r="Q235" s="789"/>
      <c r="R235" s="789"/>
    </row>
    <row r="236" spans="1:18" ht="72">
      <c r="A236" s="83"/>
      <c r="B236" s="82" t="s">
        <v>352</v>
      </c>
      <c r="C236" s="82" t="s">
        <v>78</v>
      </c>
      <c r="D236" s="82"/>
      <c r="E236" s="314">
        <v>30</v>
      </c>
      <c r="F236" s="405">
        <v>40</v>
      </c>
      <c r="G236" s="405">
        <v>40</v>
      </c>
      <c r="H236" s="495">
        <v>35</v>
      </c>
      <c r="I236" s="495">
        <v>0</v>
      </c>
      <c r="J236" s="630">
        <v>35</v>
      </c>
      <c r="K236" s="630">
        <v>0</v>
      </c>
      <c r="L236" s="727">
        <v>0</v>
      </c>
      <c r="M236" s="727">
        <v>0</v>
      </c>
      <c r="N236" s="725">
        <v>35</v>
      </c>
      <c r="O236" s="725">
        <v>35</v>
      </c>
      <c r="P236" s="82">
        <v>40</v>
      </c>
      <c r="Q236" s="82">
        <v>43</v>
      </c>
      <c r="R236" s="726" t="s">
        <v>745</v>
      </c>
    </row>
    <row r="237" spans="1:18" ht="48">
      <c r="A237" s="83"/>
      <c r="B237" s="203" t="s">
        <v>510</v>
      </c>
      <c r="C237" s="82" t="s">
        <v>78</v>
      </c>
      <c r="D237" s="82"/>
      <c r="E237" s="314">
        <v>82.4</v>
      </c>
      <c r="F237" s="405">
        <v>85</v>
      </c>
      <c r="G237" s="405">
        <v>65.7</v>
      </c>
      <c r="H237" s="495">
        <v>85</v>
      </c>
      <c r="I237" s="495">
        <v>40.5</v>
      </c>
      <c r="J237" s="630">
        <v>85</v>
      </c>
      <c r="K237" s="630">
        <v>9.1</v>
      </c>
      <c r="L237" s="727">
        <v>85</v>
      </c>
      <c r="M237" s="727">
        <v>45.4</v>
      </c>
      <c r="N237" s="725">
        <v>85</v>
      </c>
      <c r="O237" s="725">
        <v>95.2</v>
      </c>
      <c r="P237" s="82">
        <v>95.4</v>
      </c>
      <c r="Q237" s="82">
        <v>96.7</v>
      </c>
      <c r="R237" s="726" t="s">
        <v>745</v>
      </c>
    </row>
    <row r="238" spans="1:18" ht="48">
      <c r="A238" s="83"/>
      <c r="B238" s="82" t="s">
        <v>353</v>
      </c>
      <c r="C238" s="82" t="s">
        <v>78</v>
      </c>
      <c r="D238" s="82"/>
      <c r="E238" s="314">
        <v>78</v>
      </c>
      <c r="F238" s="405">
        <v>80</v>
      </c>
      <c r="G238" s="405">
        <v>80</v>
      </c>
      <c r="H238" s="495">
        <v>80</v>
      </c>
      <c r="I238" s="495">
        <v>80</v>
      </c>
      <c r="J238" s="630">
        <v>80</v>
      </c>
      <c r="K238" s="630">
        <v>80</v>
      </c>
      <c r="L238" s="727">
        <v>80</v>
      </c>
      <c r="M238" s="727">
        <v>80</v>
      </c>
      <c r="N238" s="725">
        <v>80</v>
      </c>
      <c r="O238" s="725">
        <v>80</v>
      </c>
      <c r="P238" s="82">
        <v>82</v>
      </c>
      <c r="Q238" s="82">
        <v>84</v>
      </c>
      <c r="R238" s="404" t="s">
        <v>745</v>
      </c>
    </row>
    <row r="239" spans="1:18" ht="15.75">
      <c r="A239" s="251">
        <v>11</v>
      </c>
      <c r="B239" s="756" t="s">
        <v>888</v>
      </c>
      <c r="C239" s="757"/>
      <c r="D239" s="757"/>
      <c r="E239" s="757"/>
      <c r="F239" s="757"/>
      <c r="G239" s="757"/>
      <c r="H239" s="757"/>
      <c r="I239" s="757"/>
      <c r="J239" s="757"/>
      <c r="K239" s="757"/>
      <c r="L239" s="757"/>
      <c r="M239" s="757"/>
      <c r="N239" s="757"/>
      <c r="O239" s="757"/>
      <c r="P239" s="757"/>
      <c r="Q239" s="757"/>
      <c r="R239" s="758"/>
    </row>
    <row r="240" spans="1:18" ht="12.75">
      <c r="A240" s="252"/>
      <c r="B240" s="250" t="s">
        <v>98</v>
      </c>
      <c r="C240" s="744" t="s">
        <v>514</v>
      </c>
      <c r="D240" s="745"/>
      <c r="E240" s="745"/>
      <c r="F240" s="745"/>
      <c r="G240" s="745"/>
      <c r="H240" s="745"/>
      <c r="I240" s="745"/>
      <c r="J240" s="745"/>
      <c r="K240" s="745"/>
      <c r="L240" s="745"/>
      <c r="M240" s="745"/>
      <c r="N240" s="745"/>
      <c r="O240" s="745"/>
      <c r="P240" s="745"/>
      <c r="Q240" s="745"/>
      <c r="R240" s="746"/>
    </row>
    <row r="241" spans="1:18" ht="51.75" customHeight="1">
      <c r="A241" s="252"/>
      <c r="B241" s="250" t="s">
        <v>515</v>
      </c>
      <c r="C241" s="250" t="s">
        <v>107</v>
      </c>
      <c r="D241" s="250"/>
      <c r="E241" s="250" t="s">
        <v>77</v>
      </c>
      <c r="F241" s="414">
        <v>12</v>
      </c>
      <c r="G241" s="414">
        <v>12</v>
      </c>
      <c r="H241" s="523">
        <v>3</v>
      </c>
      <c r="I241" s="523">
        <v>3</v>
      </c>
      <c r="J241" s="630">
        <v>6</v>
      </c>
      <c r="K241" s="630">
        <v>6</v>
      </c>
      <c r="L241" s="732">
        <v>9</v>
      </c>
      <c r="M241" s="732">
        <v>9</v>
      </c>
      <c r="N241" s="730">
        <v>13</v>
      </c>
      <c r="O241" s="730">
        <v>13</v>
      </c>
      <c r="P241" s="250">
        <v>14</v>
      </c>
      <c r="Q241" s="250">
        <v>15</v>
      </c>
      <c r="R241" s="404" t="s">
        <v>745</v>
      </c>
    </row>
    <row r="242" spans="1:18" ht="84">
      <c r="A242" s="252"/>
      <c r="B242" s="250" t="s">
        <v>516</v>
      </c>
      <c r="C242" s="250" t="s">
        <v>107</v>
      </c>
      <c r="D242" s="250"/>
      <c r="E242" s="250" t="s">
        <v>77</v>
      </c>
      <c r="F242" s="414">
        <v>8</v>
      </c>
      <c r="G242" s="414">
        <v>8</v>
      </c>
      <c r="H242" s="523">
        <v>0</v>
      </c>
      <c r="I242" s="523">
        <v>0</v>
      </c>
      <c r="J242" s="630">
        <v>3</v>
      </c>
      <c r="K242" s="630">
        <v>3</v>
      </c>
      <c r="L242" s="732">
        <v>6</v>
      </c>
      <c r="M242" s="732">
        <v>6</v>
      </c>
      <c r="N242" s="730">
        <v>9</v>
      </c>
      <c r="O242" s="730">
        <v>9</v>
      </c>
      <c r="P242" s="250">
        <v>10</v>
      </c>
      <c r="Q242" s="250">
        <v>11</v>
      </c>
      <c r="R242" s="729" t="s">
        <v>745</v>
      </c>
    </row>
    <row r="243" spans="1:18" ht="36">
      <c r="A243" s="252"/>
      <c r="B243" s="250" t="s">
        <v>517</v>
      </c>
      <c r="C243" s="250" t="s">
        <v>107</v>
      </c>
      <c r="D243" s="250"/>
      <c r="E243" s="250" t="s">
        <v>77</v>
      </c>
      <c r="F243" s="414">
        <v>0</v>
      </c>
      <c r="G243" s="414">
        <v>0</v>
      </c>
      <c r="H243" s="523">
        <v>0</v>
      </c>
      <c r="I243" s="523">
        <v>0</v>
      </c>
      <c r="J243" s="630">
        <v>0</v>
      </c>
      <c r="K243" s="630">
        <v>0</v>
      </c>
      <c r="L243" s="732">
        <v>0</v>
      </c>
      <c r="M243" s="732">
        <v>0</v>
      </c>
      <c r="N243" s="730">
        <v>0</v>
      </c>
      <c r="O243" s="730">
        <v>0</v>
      </c>
      <c r="P243" s="250">
        <v>0</v>
      </c>
      <c r="Q243" s="250">
        <v>0</v>
      </c>
      <c r="R243" s="404" t="s">
        <v>745</v>
      </c>
    </row>
    <row r="244" spans="1:18" ht="48">
      <c r="A244" s="252"/>
      <c r="B244" s="250" t="s">
        <v>518</v>
      </c>
      <c r="C244" s="250" t="s">
        <v>107</v>
      </c>
      <c r="D244" s="250"/>
      <c r="E244" s="250" t="s">
        <v>77</v>
      </c>
      <c r="F244" s="414">
        <v>0</v>
      </c>
      <c r="G244" s="414">
        <v>0</v>
      </c>
      <c r="H244" s="523">
        <v>0</v>
      </c>
      <c r="I244" s="523">
        <v>0</v>
      </c>
      <c r="J244" s="630">
        <v>0</v>
      </c>
      <c r="K244" s="630">
        <v>0</v>
      </c>
      <c r="L244" s="732">
        <v>0</v>
      </c>
      <c r="M244" s="732">
        <v>0</v>
      </c>
      <c r="N244" s="730">
        <v>0</v>
      </c>
      <c r="O244" s="730">
        <v>0</v>
      </c>
      <c r="P244" s="250">
        <v>0</v>
      </c>
      <c r="Q244" s="250">
        <v>0</v>
      </c>
      <c r="R244" s="404" t="s">
        <v>745</v>
      </c>
    </row>
    <row r="245" spans="1:18" ht="12.75">
      <c r="A245" s="295"/>
      <c r="B245" s="294" t="s">
        <v>100</v>
      </c>
      <c r="C245" s="762" t="s">
        <v>558</v>
      </c>
      <c r="D245" s="741"/>
      <c r="E245" s="741"/>
      <c r="F245" s="741"/>
      <c r="G245" s="741"/>
      <c r="H245" s="741"/>
      <c r="I245" s="741"/>
      <c r="J245" s="741"/>
      <c r="K245" s="741"/>
      <c r="L245" s="741"/>
      <c r="M245" s="741"/>
      <c r="N245" s="741"/>
      <c r="O245" s="741"/>
      <c r="P245" s="741"/>
      <c r="Q245" s="741"/>
      <c r="R245" s="741"/>
    </row>
    <row r="246" spans="1:18" ht="72">
      <c r="A246" s="295"/>
      <c r="B246" s="294" t="s">
        <v>559</v>
      </c>
      <c r="C246" s="294" t="s">
        <v>560</v>
      </c>
      <c r="D246" s="294">
        <v>0.125</v>
      </c>
      <c r="E246" s="294" t="s">
        <v>77</v>
      </c>
      <c r="F246" s="414">
        <v>300</v>
      </c>
      <c r="G246" s="414">
        <v>0</v>
      </c>
      <c r="H246" s="523">
        <v>0</v>
      </c>
      <c r="I246" s="523">
        <v>0</v>
      </c>
      <c r="J246" s="630">
        <v>500</v>
      </c>
      <c r="K246" s="630">
        <v>500</v>
      </c>
      <c r="L246" s="732">
        <v>1000</v>
      </c>
      <c r="M246" s="732">
        <v>800</v>
      </c>
      <c r="N246" s="730">
        <v>1500</v>
      </c>
      <c r="O246" s="730">
        <v>1500</v>
      </c>
      <c r="P246" s="294">
        <v>2000</v>
      </c>
      <c r="Q246" s="294">
        <v>2000</v>
      </c>
      <c r="R246" s="628" t="s">
        <v>833</v>
      </c>
    </row>
    <row r="247" spans="1:18" ht="60">
      <c r="A247" s="295"/>
      <c r="B247" s="294" t="s">
        <v>561</v>
      </c>
      <c r="C247" s="294" t="s">
        <v>107</v>
      </c>
      <c r="D247" s="294">
        <v>0.125</v>
      </c>
      <c r="E247" s="294" t="s">
        <v>77</v>
      </c>
      <c r="F247" s="414">
        <v>4</v>
      </c>
      <c r="G247" s="414">
        <v>4</v>
      </c>
      <c r="H247" s="523">
        <v>0</v>
      </c>
      <c r="I247" s="523">
        <v>0</v>
      </c>
      <c r="J247" s="630">
        <v>2</v>
      </c>
      <c r="K247" s="630">
        <v>2</v>
      </c>
      <c r="L247" s="732">
        <v>4</v>
      </c>
      <c r="M247" s="732">
        <v>4</v>
      </c>
      <c r="N247" s="730">
        <v>5</v>
      </c>
      <c r="O247" s="730">
        <v>5</v>
      </c>
      <c r="P247" s="294">
        <v>6</v>
      </c>
      <c r="Q247" s="294">
        <v>6</v>
      </c>
      <c r="R247" s="494" t="s">
        <v>745</v>
      </c>
    </row>
    <row r="248" spans="1:18" ht="12.75">
      <c r="A248" s="295"/>
      <c r="B248" s="294" t="s">
        <v>99</v>
      </c>
      <c r="C248" s="762" t="s">
        <v>562</v>
      </c>
      <c r="D248" s="741"/>
      <c r="E248" s="741"/>
      <c r="F248" s="741"/>
      <c r="G248" s="741"/>
      <c r="H248" s="741"/>
      <c r="I248" s="741"/>
      <c r="J248" s="741"/>
      <c r="K248" s="741"/>
      <c r="L248" s="741"/>
      <c r="M248" s="741"/>
      <c r="N248" s="741"/>
      <c r="O248" s="741"/>
      <c r="P248" s="741"/>
      <c r="Q248" s="741"/>
      <c r="R248" s="741"/>
    </row>
    <row r="249" spans="1:18" ht="120">
      <c r="A249" s="295"/>
      <c r="B249" s="294" t="s">
        <v>563</v>
      </c>
      <c r="C249" s="294" t="s">
        <v>107</v>
      </c>
      <c r="D249" s="294">
        <v>0.125</v>
      </c>
      <c r="E249" s="294" t="s">
        <v>77</v>
      </c>
      <c r="F249" s="414">
        <v>4</v>
      </c>
      <c r="G249" s="414">
        <v>4</v>
      </c>
      <c r="H249" s="523">
        <v>0</v>
      </c>
      <c r="I249" s="523">
        <v>0</v>
      </c>
      <c r="J249" s="630">
        <v>2</v>
      </c>
      <c r="K249" s="630">
        <v>2</v>
      </c>
      <c r="L249" s="732">
        <v>4</v>
      </c>
      <c r="M249" s="732">
        <v>4</v>
      </c>
      <c r="N249" s="730">
        <v>4</v>
      </c>
      <c r="O249" s="730">
        <v>4</v>
      </c>
      <c r="P249" s="294">
        <v>4</v>
      </c>
      <c r="Q249" s="294">
        <v>4</v>
      </c>
      <c r="R249" s="494" t="s">
        <v>745</v>
      </c>
    </row>
    <row r="250" spans="1:18" ht="60">
      <c r="A250" s="295"/>
      <c r="B250" s="294" t="s">
        <v>564</v>
      </c>
      <c r="C250" s="294" t="s">
        <v>107</v>
      </c>
      <c r="D250" s="294">
        <v>0.125</v>
      </c>
      <c r="E250" s="294" t="s">
        <v>77</v>
      </c>
      <c r="F250" s="414">
        <v>150</v>
      </c>
      <c r="G250" s="414">
        <v>0</v>
      </c>
      <c r="H250" s="523">
        <v>0</v>
      </c>
      <c r="I250" s="523">
        <v>0</v>
      </c>
      <c r="J250" s="630">
        <v>50</v>
      </c>
      <c r="K250" s="630">
        <v>50</v>
      </c>
      <c r="L250" s="732">
        <v>100</v>
      </c>
      <c r="M250" s="732">
        <v>150</v>
      </c>
      <c r="N250" s="730">
        <v>150</v>
      </c>
      <c r="O250" s="730">
        <v>150</v>
      </c>
      <c r="P250" s="294">
        <v>150</v>
      </c>
      <c r="Q250" s="294">
        <v>200</v>
      </c>
      <c r="R250" s="494" t="s">
        <v>745</v>
      </c>
    </row>
    <row r="251" spans="1:18" ht="72">
      <c r="A251" s="295"/>
      <c r="B251" s="294" t="s">
        <v>565</v>
      </c>
      <c r="C251" s="294" t="s">
        <v>107</v>
      </c>
      <c r="D251" s="294">
        <v>0.125</v>
      </c>
      <c r="E251" s="294" t="s">
        <v>77</v>
      </c>
      <c r="F251" s="414">
        <v>1</v>
      </c>
      <c r="G251" s="414">
        <v>1</v>
      </c>
      <c r="H251" s="523">
        <v>0</v>
      </c>
      <c r="I251" s="523">
        <v>0</v>
      </c>
      <c r="J251" s="630">
        <v>2</v>
      </c>
      <c r="K251" s="630">
        <v>2</v>
      </c>
      <c r="L251" s="732">
        <v>4</v>
      </c>
      <c r="M251" s="732">
        <v>4</v>
      </c>
      <c r="N251" s="730">
        <v>4</v>
      </c>
      <c r="O251" s="730">
        <v>4</v>
      </c>
      <c r="P251" s="294">
        <v>4</v>
      </c>
      <c r="Q251" s="294">
        <v>4</v>
      </c>
      <c r="R251" s="494" t="s">
        <v>745</v>
      </c>
    </row>
    <row r="252" spans="1:18" ht="12.75">
      <c r="A252" s="295"/>
      <c r="B252" s="294" t="s">
        <v>488</v>
      </c>
      <c r="C252" s="762" t="s">
        <v>566</v>
      </c>
      <c r="D252" s="741"/>
      <c r="E252" s="741"/>
      <c r="F252" s="741"/>
      <c r="G252" s="741"/>
      <c r="H252" s="741"/>
      <c r="I252" s="741"/>
      <c r="J252" s="741"/>
      <c r="K252" s="741"/>
      <c r="L252" s="741"/>
      <c r="M252" s="741"/>
      <c r="N252" s="741"/>
      <c r="O252" s="741"/>
      <c r="P252" s="741"/>
      <c r="Q252" s="741"/>
      <c r="R252" s="741"/>
    </row>
    <row r="253" spans="1:18" ht="60">
      <c r="A253" s="295"/>
      <c r="B253" s="294" t="s">
        <v>567</v>
      </c>
      <c r="C253" s="294" t="s">
        <v>107</v>
      </c>
      <c r="D253" s="294">
        <v>0.125</v>
      </c>
      <c r="E253" s="294" t="s">
        <v>77</v>
      </c>
      <c r="F253" s="414">
        <v>7</v>
      </c>
      <c r="G253" s="414">
        <v>0</v>
      </c>
      <c r="H253" s="523">
        <v>0</v>
      </c>
      <c r="I253" s="523">
        <v>0</v>
      </c>
      <c r="J253" s="630">
        <v>250</v>
      </c>
      <c r="K253" s="630">
        <v>250</v>
      </c>
      <c r="L253" s="732">
        <v>500</v>
      </c>
      <c r="M253" s="732">
        <v>400</v>
      </c>
      <c r="N253" s="730">
        <v>500</v>
      </c>
      <c r="O253" s="730">
        <v>500</v>
      </c>
      <c r="P253" s="294">
        <v>600</v>
      </c>
      <c r="Q253" s="294">
        <v>600</v>
      </c>
      <c r="R253" s="628" t="s">
        <v>889</v>
      </c>
    </row>
    <row r="254" spans="1:18" ht="144">
      <c r="A254" s="295"/>
      <c r="B254" s="294" t="s">
        <v>568</v>
      </c>
      <c r="C254" s="294" t="s">
        <v>107</v>
      </c>
      <c r="D254" s="294">
        <v>0.125</v>
      </c>
      <c r="E254" s="294" t="s">
        <v>77</v>
      </c>
      <c r="F254" s="414">
        <v>4</v>
      </c>
      <c r="G254" s="414">
        <v>4</v>
      </c>
      <c r="H254" s="523">
        <v>0</v>
      </c>
      <c r="I254" s="523">
        <v>0</v>
      </c>
      <c r="J254" s="630">
        <v>2</v>
      </c>
      <c r="K254" s="630">
        <v>2</v>
      </c>
      <c r="L254" s="732">
        <v>4</v>
      </c>
      <c r="M254" s="732">
        <v>4</v>
      </c>
      <c r="N254" s="730">
        <v>4</v>
      </c>
      <c r="O254" s="730">
        <v>4</v>
      </c>
      <c r="P254" s="294">
        <v>0</v>
      </c>
      <c r="Q254" s="294">
        <v>0</v>
      </c>
      <c r="R254" s="494" t="s">
        <v>751</v>
      </c>
    </row>
    <row r="255" spans="1:18" ht="12.75">
      <c r="A255" s="295"/>
      <c r="B255" s="294" t="s">
        <v>347</v>
      </c>
      <c r="C255" s="762" t="s">
        <v>569</v>
      </c>
      <c r="D255" s="741"/>
      <c r="E255" s="741"/>
      <c r="F255" s="741"/>
      <c r="G255" s="741"/>
      <c r="H255" s="741"/>
      <c r="I255" s="741"/>
      <c r="J255" s="741"/>
      <c r="K255" s="741"/>
      <c r="L255" s="741"/>
      <c r="M255" s="741"/>
      <c r="N255" s="741"/>
      <c r="O255" s="741"/>
      <c r="P255" s="741"/>
      <c r="Q255" s="741"/>
      <c r="R255" s="741"/>
    </row>
    <row r="256" spans="1:18" ht="48">
      <c r="A256" s="295"/>
      <c r="B256" s="294" t="s">
        <v>570</v>
      </c>
      <c r="C256" s="294" t="s">
        <v>560</v>
      </c>
      <c r="D256" s="294">
        <v>0.125</v>
      </c>
      <c r="E256" s="294" t="s">
        <v>77</v>
      </c>
      <c r="F256" s="414">
        <v>10</v>
      </c>
      <c r="G256" s="414">
        <v>10</v>
      </c>
      <c r="H256" s="523">
        <v>5</v>
      </c>
      <c r="I256" s="523">
        <v>5</v>
      </c>
      <c r="J256" s="630">
        <v>11</v>
      </c>
      <c r="K256" s="630">
        <v>11</v>
      </c>
      <c r="L256" s="732">
        <v>11</v>
      </c>
      <c r="M256" s="732">
        <v>11</v>
      </c>
      <c r="N256" s="730">
        <v>10</v>
      </c>
      <c r="O256" s="730">
        <v>10</v>
      </c>
      <c r="P256" s="294">
        <v>12</v>
      </c>
      <c r="Q256" s="294">
        <v>12</v>
      </c>
      <c r="R256" s="404" t="s">
        <v>751</v>
      </c>
    </row>
    <row r="257" spans="1:18" ht="6" customHeight="1">
      <c r="A257" s="26"/>
      <c r="B257" s="23"/>
      <c r="C257" s="23"/>
      <c r="D257" s="23"/>
      <c r="E257" s="23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23"/>
      <c r="Q257" s="23"/>
      <c r="R257" s="23"/>
    </row>
    <row r="258" spans="1:18" ht="6" customHeight="1">
      <c r="A258" s="26"/>
      <c r="B258" s="23"/>
      <c r="C258" s="23"/>
      <c r="D258" s="23"/>
      <c r="E258" s="23"/>
      <c r="F258" s="23"/>
      <c r="G258" s="50"/>
      <c r="H258" s="50"/>
      <c r="I258" s="50"/>
      <c r="J258" s="23"/>
      <c r="K258" s="23"/>
      <c r="L258" s="23"/>
      <c r="M258" s="23"/>
      <c r="N258" s="23"/>
      <c r="O258" s="23"/>
      <c r="P258" s="23"/>
      <c r="Q258" s="23"/>
      <c r="R258" s="23"/>
    </row>
    <row r="259" spans="1:18" ht="15.75">
      <c r="A259" s="26"/>
      <c r="B259" s="783" t="s">
        <v>408</v>
      </c>
      <c r="C259" s="784"/>
      <c r="D259" s="784"/>
      <c r="E259" s="784"/>
      <c r="F259" s="784"/>
      <c r="G259" s="784"/>
      <c r="H259" s="784"/>
      <c r="I259" s="784"/>
      <c r="J259" s="784"/>
      <c r="K259" s="99"/>
      <c r="L259" s="98"/>
      <c r="M259" s="89"/>
      <c r="N259" s="23"/>
      <c r="O259" s="23"/>
      <c r="P259" s="23"/>
      <c r="Q259" s="23"/>
      <c r="R259" s="23"/>
    </row>
    <row r="260" spans="1:18" ht="15.75">
      <c r="A260" s="26"/>
      <c r="B260" s="92"/>
      <c r="C260" s="92"/>
      <c r="D260" s="92"/>
      <c r="E260" s="113"/>
      <c r="F260" s="113"/>
      <c r="G260" s="113"/>
      <c r="H260" s="113"/>
      <c r="I260" s="94"/>
      <c r="J260" s="99"/>
      <c r="K260" s="99"/>
      <c r="L260" s="98"/>
      <c r="M260" s="40"/>
      <c r="N260" s="23"/>
      <c r="O260" s="23"/>
      <c r="P260" s="23"/>
      <c r="Q260" s="23"/>
      <c r="R260" s="23"/>
    </row>
    <row r="261" spans="1:18" ht="15.75">
      <c r="B261" s="795" t="s">
        <v>908</v>
      </c>
      <c r="C261" s="796"/>
      <c r="D261" s="796"/>
      <c r="E261" s="797"/>
      <c r="F261" s="785" t="s">
        <v>580</v>
      </c>
      <c r="G261" s="794"/>
      <c r="H261" s="794"/>
      <c r="I261" s="794"/>
      <c r="J261" s="794"/>
      <c r="K261" s="794"/>
      <c r="L261" s="794"/>
      <c r="M261" s="629"/>
    </row>
    <row r="262" spans="1:18" ht="15.75">
      <c r="B262" s="785" t="s">
        <v>909</v>
      </c>
      <c r="C262" s="786"/>
      <c r="D262" s="39"/>
      <c r="E262" s="39"/>
      <c r="F262" s="39"/>
      <c r="G262" s="39"/>
      <c r="H262" s="114"/>
      <c r="I262" s="306" t="s">
        <v>581</v>
      </c>
      <c r="J262" s="39"/>
      <c r="K262" s="39"/>
      <c r="L262" s="87"/>
      <c r="M262" s="40"/>
    </row>
    <row r="263" spans="1:18" ht="7.5" customHeight="1">
      <c r="B263" s="39"/>
      <c r="C263" s="39"/>
      <c r="D263" s="39"/>
      <c r="E263" s="39"/>
      <c r="F263" s="39"/>
      <c r="G263" s="39"/>
      <c r="H263" s="114"/>
      <c r="I263" s="39"/>
      <c r="J263" s="39"/>
      <c r="K263" s="39"/>
      <c r="L263" s="87"/>
      <c r="M263" s="40"/>
    </row>
    <row r="264" spans="1:18" ht="7.5" customHeight="1">
      <c r="B264" s="87"/>
      <c r="C264" s="87"/>
      <c r="D264" s="87"/>
      <c r="E264" s="87"/>
      <c r="F264" s="87"/>
      <c r="G264" s="87"/>
      <c r="H264" s="47"/>
      <c r="I264" s="87"/>
      <c r="J264" s="87"/>
      <c r="K264" s="87"/>
      <c r="L264" s="87"/>
      <c r="M264" s="40"/>
    </row>
    <row r="265" spans="1:18" ht="12.75">
      <c r="B265" s="787" t="s">
        <v>409</v>
      </c>
      <c r="C265" s="787"/>
      <c r="D265" s="87"/>
      <c r="E265" s="87"/>
      <c r="F265" s="87"/>
      <c r="G265" s="87"/>
      <c r="H265" s="47"/>
      <c r="I265" s="87"/>
      <c r="J265" s="87"/>
      <c r="K265" s="87"/>
      <c r="L265" s="87"/>
      <c r="M265" s="40"/>
    </row>
    <row r="266" spans="1:18" ht="12.75">
      <c r="B266" s="787" t="s">
        <v>410</v>
      </c>
      <c r="C266" s="788"/>
      <c r="D266" s="87"/>
      <c r="E266" s="87"/>
      <c r="F266" s="87"/>
      <c r="G266" s="87"/>
      <c r="H266" s="47"/>
      <c r="I266" s="87"/>
      <c r="J266" s="87"/>
      <c r="K266" s="87"/>
      <c r="L266" s="87"/>
      <c r="M266" s="40"/>
    </row>
  </sheetData>
  <mergeCells count="158">
    <mergeCell ref="C133:R133"/>
    <mergeCell ref="C123:R123"/>
    <mergeCell ref="C132:R132"/>
    <mergeCell ref="F261:L261"/>
    <mergeCell ref="B261:E261"/>
    <mergeCell ref="C183:R183"/>
    <mergeCell ref="C187:R187"/>
    <mergeCell ref="B137:R137"/>
    <mergeCell ref="C138:R138"/>
    <mergeCell ref="C139:R139"/>
    <mergeCell ref="B145:R145"/>
    <mergeCell ref="B176:R176"/>
    <mergeCell ref="C151:R151"/>
    <mergeCell ref="C252:R252"/>
    <mergeCell ref="C211:R211"/>
    <mergeCell ref="C217:R217"/>
    <mergeCell ref="C218:R218"/>
    <mergeCell ref="C225:R225"/>
    <mergeCell ref="C226:R226"/>
    <mergeCell ref="C230:R230"/>
    <mergeCell ref="R227:R228"/>
    <mergeCell ref="C245:R245"/>
    <mergeCell ref="C248:R248"/>
    <mergeCell ref="B239:R239"/>
    <mergeCell ref="C240:R240"/>
    <mergeCell ref="C166:R166"/>
    <mergeCell ref="C188:R188"/>
    <mergeCell ref="C193:R193"/>
    <mergeCell ref="C171:R171"/>
    <mergeCell ref="C172:R172"/>
    <mergeCell ref="C146:R146"/>
    <mergeCell ref="C231:R231"/>
    <mergeCell ref="C234:R234"/>
    <mergeCell ref="C235:R235"/>
    <mergeCell ref="B203:R203"/>
    <mergeCell ref="C204:R204"/>
    <mergeCell ref="C210:R210"/>
    <mergeCell ref="C194:R194"/>
    <mergeCell ref="C177:R177"/>
    <mergeCell ref="C182:R182"/>
    <mergeCell ref="R219:R224"/>
    <mergeCell ref="R212:R214"/>
    <mergeCell ref="Q14:Q15"/>
    <mergeCell ref="L11:L12"/>
    <mergeCell ref="B259:J259"/>
    <mergeCell ref="B262:C262"/>
    <mergeCell ref="B265:C265"/>
    <mergeCell ref="B266:C266"/>
    <mergeCell ref="C19:R19"/>
    <mergeCell ref="C20:R20"/>
    <mergeCell ref="C75:R75"/>
    <mergeCell ref="C152:R152"/>
    <mergeCell ref="C153:R153"/>
    <mergeCell ref="C85:R85"/>
    <mergeCell ref="C86:R86"/>
    <mergeCell ref="C87:R87"/>
    <mergeCell ref="C90:R90"/>
    <mergeCell ref="C91:R91"/>
    <mergeCell ref="C92:R92"/>
    <mergeCell ref="C68:R68"/>
    <mergeCell ref="B78:R78"/>
    <mergeCell ref="C25:R25"/>
    <mergeCell ref="C26:R26"/>
    <mergeCell ref="B64:R64"/>
    <mergeCell ref="C255:R255"/>
    <mergeCell ref="C104:R104"/>
    <mergeCell ref="A14:A15"/>
    <mergeCell ref="A11:A12"/>
    <mergeCell ref="C11:C12"/>
    <mergeCell ref="D11:D12"/>
    <mergeCell ref="E11:E12"/>
    <mergeCell ref="F11:F12"/>
    <mergeCell ref="G11:G12"/>
    <mergeCell ref="H11:H12"/>
    <mergeCell ref="H14:H15"/>
    <mergeCell ref="G14:G15"/>
    <mergeCell ref="B11:B12"/>
    <mergeCell ref="K11:K12"/>
    <mergeCell ref="I11:I12"/>
    <mergeCell ref="A6:A8"/>
    <mergeCell ref="D6:D8"/>
    <mergeCell ref="C6:C8"/>
    <mergeCell ref="B6:B8"/>
    <mergeCell ref="F7:G7"/>
    <mergeCell ref="R11:R12"/>
    <mergeCell ref="P11:P12"/>
    <mergeCell ref="Q11:Q12"/>
    <mergeCell ref="M11:M12"/>
    <mergeCell ref="N11:N12"/>
    <mergeCell ref="O11:O12"/>
    <mergeCell ref="C65:R65"/>
    <mergeCell ref="C73:R73"/>
    <mergeCell ref="C56:R56"/>
    <mergeCell ref="B3:R3"/>
    <mergeCell ref="P1:R1"/>
    <mergeCell ref="H6:O6"/>
    <mergeCell ref="E6:G6"/>
    <mergeCell ref="P6:Q6"/>
    <mergeCell ref="R6:R8"/>
    <mergeCell ref="Q7:Q8"/>
    <mergeCell ref="P7:P8"/>
    <mergeCell ref="L7:M7"/>
    <mergeCell ref="N7:O7"/>
    <mergeCell ref="J7:K7"/>
    <mergeCell ref="G4:L4"/>
    <mergeCell ref="H7:I7"/>
    <mergeCell ref="P2:R2"/>
    <mergeCell ref="B9:R9"/>
    <mergeCell ref="C10:R10"/>
    <mergeCell ref="C13:R13"/>
    <mergeCell ref="B14:B15"/>
    <mergeCell ref="C44:R44"/>
    <mergeCell ref="C48:R48"/>
    <mergeCell ref="J11:J12"/>
    <mergeCell ref="P14:P15"/>
    <mergeCell ref="O14:O15"/>
    <mergeCell ref="N14:N15"/>
    <mergeCell ref="M14:M15"/>
    <mergeCell ref="C55:R55"/>
    <mergeCell ref="F14:F15"/>
    <mergeCell ref="E14:E15"/>
    <mergeCell ref="D14:D15"/>
    <mergeCell ref="C14:C15"/>
    <mergeCell ref="R14:R15"/>
    <mergeCell ref="C17:R17"/>
    <mergeCell ref="C16:R16"/>
    <mergeCell ref="C49:R49"/>
    <mergeCell ref="B32:R32"/>
    <mergeCell ref="C38:R38"/>
    <mergeCell ref="C39:R39"/>
    <mergeCell ref="C43:R43"/>
    <mergeCell ref="C30:R30"/>
    <mergeCell ref="R40:R41"/>
    <mergeCell ref="C33:R33"/>
    <mergeCell ref="L14:L15"/>
    <mergeCell ref="K14:K15"/>
    <mergeCell ref="J14:J15"/>
    <mergeCell ref="I14:I15"/>
    <mergeCell ref="C113:Q113"/>
    <mergeCell ref="R76:R77"/>
    <mergeCell ref="C109:R109"/>
    <mergeCell ref="C110:R110"/>
    <mergeCell ref="C117:R117"/>
    <mergeCell ref="C118:R118"/>
    <mergeCell ref="C122:R122"/>
    <mergeCell ref="C74:R74"/>
    <mergeCell ref="C79:R79"/>
    <mergeCell ref="C81:R81"/>
    <mergeCell ref="C82:R82"/>
    <mergeCell ref="C83:R83"/>
    <mergeCell ref="B98:R98"/>
    <mergeCell ref="C99:R99"/>
    <mergeCell ref="C105:R105"/>
    <mergeCell ref="C94:R94"/>
    <mergeCell ref="C95:R95"/>
    <mergeCell ref="C96:R96"/>
    <mergeCell ref="B114:R114"/>
    <mergeCell ref="C115:R115"/>
  </mergeCells>
  <phoneticPr fontId="1" type="noConversion"/>
  <pageMargins left="0.59055118110236227" right="0.23622047244094491" top="0.39370078740157483" bottom="0.39370078740157483" header="0.51181102362204722" footer="0.35433070866141736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34"/>
  <sheetViews>
    <sheetView view="pageBreakPreview" topLeftCell="D1" zoomScale="87" zoomScaleSheetLayoutView="87" workbookViewId="0">
      <selection activeCell="E4" sqref="E4:M4"/>
    </sheetView>
  </sheetViews>
  <sheetFormatPr defaultRowHeight="15.75"/>
  <cols>
    <col min="1" max="1" width="5.85546875" style="95" customWidth="1"/>
    <col min="2" max="2" width="17.7109375" style="43" customWidth="1"/>
    <col min="3" max="3" width="22" style="43" customWidth="1"/>
    <col min="4" max="4" width="26.28515625" style="43" customWidth="1"/>
    <col min="5" max="5" width="5" style="62" customWidth="1"/>
    <col min="6" max="6" width="5.28515625" style="62" customWidth="1"/>
    <col min="7" max="7" width="12" style="62" customWidth="1"/>
    <col min="8" max="8" width="5.28515625" style="47" customWidth="1"/>
    <col min="9" max="9" width="9.85546875" style="74" customWidth="1"/>
    <col min="10" max="10" width="9.42578125" style="74" customWidth="1"/>
    <col min="11" max="11" width="10.42578125" style="62" customWidth="1"/>
    <col min="12" max="12" width="10.28515625" style="62" customWidth="1"/>
    <col min="13" max="13" width="10.28515625" style="87" customWidth="1"/>
    <col min="14" max="14" width="9.42578125" style="87" customWidth="1"/>
    <col min="15" max="15" width="10.140625" style="43" customWidth="1"/>
    <col min="16" max="16" width="10.7109375" style="43" customWidth="1"/>
    <col min="17" max="17" width="12.140625" style="74" customWidth="1"/>
    <col min="18" max="18" width="12.7109375" style="74" customWidth="1"/>
    <col min="19" max="20" width="11.42578125" style="74" customWidth="1"/>
    <col min="21" max="16384" width="9.140625" style="5"/>
  </cols>
  <sheetData>
    <row r="1" spans="1:20">
      <c r="B1" s="39"/>
      <c r="C1" s="39"/>
      <c r="D1" s="39"/>
      <c r="O1" s="39"/>
      <c r="P1" s="39"/>
      <c r="S1" s="774" t="s">
        <v>35</v>
      </c>
      <c r="T1" s="815"/>
    </row>
    <row r="2" spans="1:20" ht="60.75" customHeight="1">
      <c r="B2" s="315"/>
      <c r="C2" s="315"/>
      <c r="D2" s="315"/>
      <c r="E2" s="87"/>
      <c r="F2" s="87"/>
      <c r="G2" s="87"/>
      <c r="I2" s="87"/>
      <c r="J2" s="87"/>
      <c r="K2" s="87"/>
      <c r="L2" s="87"/>
      <c r="O2" s="315"/>
      <c r="P2" s="315"/>
      <c r="Q2" s="87"/>
      <c r="R2" s="87"/>
      <c r="S2" s="774" t="s">
        <v>443</v>
      </c>
      <c r="T2" s="774"/>
    </row>
    <row r="3" spans="1:20" ht="51.75" customHeight="1">
      <c r="B3" s="832" t="s">
        <v>70</v>
      </c>
      <c r="C3" s="832"/>
      <c r="D3" s="832"/>
      <c r="E3" s="832"/>
      <c r="F3" s="832"/>
      <c r="G3" s="832"/>
      <c r="H3" s="832"/>
      <c r="I3" s="832"/>
      <c r="J3" s="832"/>
      <c r="K3" s="832"/>
      <c r="L3" s="832"/>
      <c r="M3" s="832"/>
      <c r="N3" s="832"/>
      <c r="O3" s="832"/>
      <c r="P3" s="832"/>
      <c r="Q3" s="832"/>
      <c r="R3" s="832"/>
      <c r="S3" s="832"/>
      <c r="T3" s="832"/>
    </row>
    <row r="4" spans="1:20">
      <c r="B4" s="41"/>
      <c r="C4" s="41"/>
      <c r="D4" s="41"/>
      <c r="E4" s="832" t="s">
        <v>954</v>
      </c>
      <c r="F4" s="836"/>
      <c r="G4" s="836"/>
      <c r="H4" s="836"/>
      <c r="I4" s="836"/>
      <c r="J4" s="836"/>
      <c r="K4" s="836"/>
      <c r="L4" s="836"/>
      <c r="M4" s="836"/>
      <c r="N4" s="116"/>
      <c r="O4" s="41"/>
      <c r="P4" s="41"/>
      <c r="Q4" s="76"/>
      <c r="R4" s="76"/>
      <c r="S4" s="76"/>
      <c r="T4" s="76"/>
    </row>
    <row r="5" spans="1:20">
      <c r="B5" s="39"/>
      <c r="C5" s="39"/>
      <c r="D5" s="39"/>
      <c r="O5" s="39"/>
      <c r="P5" s="39"/>
    </row>
    <row r="6" spans="1:20" ht="27.75" customHeight="1">
      <c r="A6" s="844" t="s">
        <v>201</v>
      </c>
      <c r="B6" s="839" t="s">
        <v>71</v>
      </c>
      <c r="C6" s="838" t="s">
        <v>34</v>
      </c>
      <c r="D6" s="838" t="s">
        <v>46</v>
      </c>
      <c r="E6" s="807" t="s">
        <v>23</v>
      </c>
      <c r="F6" s="807"/>
      <c r="G6" s="807"/>
      <c r="H6" s="807"/>
      <c r="I6" s="833" t="s">
        <v>28</v>
      </c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5"/>
    </row>
    <row r="7" spans="1:20" ht="21" customHeight="1">
      <c r="A7" s="845"/>
      <c r="B7" s="840"/>
      <c r="C7" s="838"/>
      <c r="D7" s="838"/>
      <c r="E7" s="807" t="s">
        <v>24</v>
      </c>
      <c r="F7" s="807" t="s">
        <v>29</v>
      </c>
      <c r="G7" s="807" t="s">
        <v>25</v>
      </c>
      <c r="H7" s="837" t="s">
        <v>26</v>
      </c>
      <c r="I7" s="807" t="s">
        <v>596</v>
      </c>
      <c r="J7" s="807"/>
      <c r="K7" s="807" t="s">
        <v>597</v>
      </c>
      <c r="L7" s="807"/>
      <c r="M7" s="807"/>
      <c r="N7" s="807"/>
      <c r="O7" s="807"/>
      <c r="P7" s="807"/>
      <c r="Q7" s="807"/>
      <c r="R7" s="807"/>
      <c r="S7" s="807" t="s">
        <v>60</v>
      </c>
      <c r="T7" s="807"/>
    </row>
    <row r="8" spans="1:20" ht="33.75" customHeight="1">
      <c r="A8" s="845"/>
      <c r="B8" s="840"/>
      <c r="C8" s="838"/>
      <c r="D8" s="838"/>
      <c r="E8" s="807"/>
      <c r="F8" s="807"/>
      <c r="G8" s="807"/>
      <c r="H8" s="837"/>
      <c r="I8" s="807"/>
      <c r="J8" s="807"/>
      <c r="K8" s="807" t="s">
        <v>6</v>
      </c>
      <c r="L8" s="807"/>
      <c r="M8" s="808" t="s">
        <v>12</v>
      </c>
      <c r="N8" s="808"/>
      <c r="O8" s="808" t="s">
        <v>13</v>
      </c>
      <c r="P8" s="808"/>
      <c r="Q8" s="808" t="s">
        <v>16</v>
      </c>
      <c r="R8" s="808"/>
      <c r="S8" s="807"/>
      <c r="T8" s="807"/>
    </row>
    <row r="9" spans="1:20" ht="30" customHeight="1">
      <c r="A9" s="846"/>
      <c r="B9" s="841"/>
      <c r="C9" s="838"/>
      <c r="D9" s="838"/>
      <c r="E9" s="807"/>
      <c r="F9" s="807"/>
      <c r="G9" s="807"/>
      <c r="H9" s="837"/>
      <c r="I9" s="75" t="s">
        <v>4</v>
      </c>
      <c r="J9" s="75" t="s">
        <v>5</v>
      </c>
      <c r="K9" s="63" t="s">
        <v>4</v>
      </c>
      <c r="L9" s="63" t="s">
        <v>5</v>
      </c>
      <c r="M9" s="122" t="s">
        <v>4</v>
      </c>
      <c r="N9" s="122" t="s">
        <v>5</v>
      </c>
      <c r="O9" s="139" t="s">
        <v>4</v>
      </c>
      <c r="P9" s="139" t="s">
        <v>5</v>
      </c>
      <c r="Q9" s="147" t="s">
        <v>4</v>
      </c>
      <c r="R9" s="147" t="s">
        <v>5</v>
      </c>
      <c r="S9" s="75" t="s">
        <v>48</v>
      </c>
      <c r="T9" s="75" t="s">
        <v>49</v>
      </c>
    </row>
    <row r="10" spans="1:20" ht="90.75" customHeight="1">
      <c r="A10" s="818">
        <v>1</v>
      </c>
      <c r="B10" s="830" t="s">
        <v>72</v>
      </c>
      <c r="C10" s="830" t="s">
        <v>525</v>
      </c>
      <c r="D10" s="42" t="s">
        <v>27</v>
      </c>
      <c r="E10" s="27" t="s">
        <v>149</v>
      </c>
      <c r="F10" s="27" t="s">
        <v>415</v>
      </c>
      <c r="G10" s="27" t="s">
        <v>652</v>
      </c>
      <c r="H10" s="27" t="s">
        <v>77</v>
      </c>
      <c r="I10" s="28">
        <f>I12+I28+I32+I44</f>
        <v>44938.58</v>
      </c>
      <c r="J10" s="28">
        <f>J12+J28+J32+J44</f>
        <v>44427.62</v>
      </c>
      <c r="K10" s="29">
        <f>K12+K28+K32+K44</f>
        <v>10656.199999999999</v>
      </c>
      <c r="L10" s="29">
        <f>L12+L28+L32+L44</f>
        <v>9928.5400000000009</v>
      </c>
      <c r="M10" s="29">
        <f t="shared" ref="M10:N10" si="0">M12+M28+M32+M44</f>
        <v>23528.070000000003</v>
      </c>
      <c r="N10" s="29">
        <f t="shared" si="0"/>
        <v>21719.760000000002</v>
      </c>
      <c r="O10" s="541">
        <f>O12+O28+O32+O44</f>
        <v>34196.138939999997</v>
      </c>
      <c r="P10" s="541">
        <f t="shared" ref="P10:T10" si="1">P12+P28+P32+P44</f>
        <v>31545.874389999997</v>
      </c>
      <c r="Q10" s="541">
        <f t="shared" si="1"/>
        <v>45733.711039999995</v>
      </c>
      <c r="R10" s="541">
        <f t="shared" si="1"/>
        <v>44059.737300000001</v>
      </c>
      <c r="S10" s="541">
        <f t="shared" si="1"/>
        <v>45196</v>
      </c>
      <c r="T10" s="541">
        <f t="shared" si="1"/>
        <v>44615.3</v>
      </c>
    </row>
    <row r="11" spans="1:20" ht="15" customHeight="1">
      <c r="A11" s="819"/>
      <c r="B11" s="831"/>
      <c r="C11" s="831"/>
      <c r="D11" s="42" t="s">
        <v>47</v>
      </c>
      <c r="E11" s="27"/>
      <c r="F11" s="27"/>
      <c r="G11" s="27"/>
      <c r="H11" s="27"/>
      <c r="I11" s="28"/>
      <c r="J11" s="28"/>
      <c r="K11" s="29"/>
      <c r="L11" s="29"/>
      <c r="M11" s="28"/>
      <c r="N11" s="28"/>
      <c r="O11" s="541"/>
      <c r="P11" s="541"/>
      <c r="Q11" s="541"/>
      <c r="R11" s="541"/>
      <c r="S11" s="541"/>
      <c r="T11" s="541"/>
    </row>
    <row r="12" spans="1:20" ht="150.75" customHeight="1">
      <c r="A12" s="812" t="s">
        <v>115</v>
      </c>
      <c r="B12" s="823" t="s">
        <v>105</v>
      </c>
      <c r="C12" s="823" t="s">
        <v>148</v>
      </c>
      <c r="D12" s="38" t="s">
        <v>27</v>
      </c>
      <c r="E12" s="32" t="s">
        <v>149</v>
      </c>
      <c r="F12" s="32" t="s">
        <v>415</v>
      </c>
      <c r="G12" s="32" t="s">
        <v>651</v>
      </c>
      <c r="H12" s="32" t="s">
        <v>77</v>
      </c>
      <c r="I12" s="33">
        <v>1828.97</v>
      </c>
      <c r="J12" s="33">
        <v>1796.48</v>
      </c>
      <c r="K12" s="34">
        <f>K14+K16+K18+K20+K22</f>
        <v>505.27</v>
      </c>
      <c r="L12" s="34">
        <f>L14+L16+L18+L20+L22</f>
        <v>427.77</v>
      </c>
      <c r="M12" s="34">
        <f t="shared" ref="M12:N12" si="2">M14+M16+M18+M20+M22</f>
        <v>1122.9899999999998</v>
      </c>
      <c r="N12" s="34">
        <f t="shared" si="2"/>
        <v>879.73</v>
      </c>
      <c r="O12" s="120">
        <f>O14+O16+O18+O20+O22</f>
        <v>1744.2979999999998</v>
      </c>
      <c r="P12" s="120">
        <f>P14+P16+P18+P20+P22</f>
        <v>1477.75739</v>
      </c>
      <c r="Q12" s="120">
        <f>Q14+Q16+Q18+Q20+Q22</f>
        <v>1945.5085399999998</v>
      </c>
      <c r="R12" s="120">
        <f t="shared" ref="R12:T12" si="3">R14+R16+R18+R20+R22</f>
        <v>1945.5085399999998</v>
      </c>
      <c r="S12" s="120">
        <f t="shared" si="3"/>
        <v>2250.1999999999998</v>
      </c>
      <c r="T12" s="120">
        <f t="shared" si="3"/>
        <v>2264.6999999999998</v>
      </c>
    </row>
    <row r="13" spans="1:20" ht="15" customHeight="1">
      <c r="A13" s="813"/>
      <c r="B13" s="824"/>
      <c r="C13" s="824"/>
      <c r="D13" s="38" t="s">
        <v>47</v>
      </c>
      <c r="E13" s="32"/>
      <c r="F13" s="32"/>
      <c r="G13" s="32"/>
      <c r="H13" s="32"/>
      <c r="I13" s="33"/>
      <c r="J13" s="33"/>
      <c r="K13" s="34"/>
      <c r="L13" s="34"/>
      <c r="M13" s="33"/>
      <c r="N13" s="33"/>
      <c r="O13" s="120"/>
      <c r="P13" s="120"/>
      <c r="Q13" s="120"/>
      <c r="R13" s="120"/>
      <c r="S13" s="120"/>
      <c r="T13" s="120"/>
    </row>
    <row r="14" spans="1:20" ht="18.75" customHeight="1">
      <c r="A14" s="805"/>
      <c r="B14" s="798" t="s">
        <v>101</v>
      </c>
      <c r="C14" s="800" t="s">
        <v>412</v>
      </c>
      <c r="D14" s="115" t="s">
        <v>27</v>
      </c>
      <c r="E14" s="31" t="s">
        <v>149</v>
      </c>
      <c r="F14" s="31" t="s">
        <v>445</v>
      </c>
      <c r="G14" s="31" t="s">
        <v>620</v>
      </c>
      <c r="H14" s="31" t="s">
        <v>411</v>
      </c>
      <c r="I14" s="333"/>
      <c r="J14" s="333"/>
      <c r="K14" s="118">
        <v>498</v>
      </c>
      <c r="L14" s="118">
        <v>427.77</v>
      </c>
      <c r="M14" s="534">
        <v>998</v>
      </c>
      <c r="N14" s="534">
        <v>870.38</v>
      </c>
      <c r="O14" s="538">
        <v>1499</v>
      </c>
      <c r="P14" s="538">
        <v>1318.8483900000001</v>
      </c>
      <c r="Q14" s="539">
        <v>1768.9465399999999</v>
      </c>
      <c r="R14" s="539">
        <v>1768.9465399999999</v>
      </c>
      <c r="S14" s="664">
        <v>2000</v>
      </c>
      <c r="T14" s="664">
        <v>2000</v>
      </c>
    </row>
    <row r="15" spans="1:20" ht="12.75">
      <c r="A15" s="806"/>
      <c r="B15" s="799"/>
      <c r="C15" s="801"/>
      <c r="D15" s="115" t="s">
        <v>47</v>
      </c>
      <c r="E15" s="31"/>
      <c r="F15" s="31"/>
      <c r="G15" s="31"/>
      <c r="H15" s="31"/>
      <c r="I15" s="333"/>
      <c r="J15" s="333"/>
      <c r="K15" s="118"/>
      <c r="L15" s="118"/>
      <c r="M15" s="534"/>
      <c r="N15" s="534"/>
      <c r="O15" s="538"/>
      <c r="P15" s="538"/>
      <c r="Q15" s="539"/>
      <c r="R15" s="539"/>
      <c r="S15" s="664"/>
      <c r="T15" s="664"/>
    </row>
    <row r="16" spans="1:20" ht="21" customHeight="1">
      <c r="A16" s="805"/>
      <c r="B16" s="798" t="s">
        <v>81</v>
      </c>
      <c r="C16" s="800" t="s">
        <v>621</v>
      </c>
      <c r="D16" s="331" t="s">
        <v>27</v>
      </c>
      <c r="E16" s="31" t="s">
        <v>149</v>
      </c>
      <c r="F16" s="31" t="s">
        <v>150</v>
      </c>
      <c r="G16" s="31" t="s">
        <v>622</v>
      </c>
      <c r="H16" s="31" t="s">
        <v>444</v>
      </c>
      <c r="I16" s="333"/>
      <c r="J16" s="333"/>
      <c r="K16" s="118">
        <v>7.27</v>
      </c>
      <c r="L16" s="118">
        <v>0</v>
      </c>
      <c r="M16" s="534">
        <v>10.39</v>
      </c>
      <c r="N16" s="534">
        <v>9.35</v>
      </c>
      <c r="O16" s="538">
        <v>16.097999999999999</v>
      </c>
      <c r="P16" s="538">
        <v>9.3469999999999995</v>
      </c>
      <c r="Q16" s="539">
        <v>27</v>
      </c>
      <c r="R16" s="539">
        <v>27</v>
      </c>
      <c r="S16" s="664">
        <v>21</v>
      </c>
      <c r="T16" s="664">
        <v>35.5</v>
      </c>
    </row>
    <row r="17" spans="1:20" ht="12.75">
      <c r="A17" s="806"/>
      <c r="B17" s="799"/>
      <c r="C17" s="801"/>
      <c r="D17" s="331" t="s">
        <v>47</v>
      </c>
      <c r="E17" s="31"/>
      <c r="F17" s="31"/>
      <c r="G17" s="31"/>
      <c r="H17" s="31"/>
      <c r="I17" s="333"/>
      <c r="J17" s="333"/>
      <c r="K17" s="118"/>
      <c r="L17" s="118"/>
      <c r="M17" s="534"/>
      <c r="N17" s="534"/>
      <c r="O17" s="538"/>
      <c r="P17" s="538"/>
      <c r="Q17" s="539"/>
      <c r="R17" s="539"/>
      <c r="S17" s="664"/>
      <c r="T17" s="664"/>
    </row>
    <row r="18" spans="1:20" ht="12.75">
      <c r="A18" s="805"/>
      <c r="B18" s="798" t="s">
        <v>82</v>
      </c>
      <c r="C18" s="800" t="s">
        <v>153</v>
      </c>
      <c r="D18" s="226" t="s">
        <v>27</v>
      </c>
      <c r="E18" s="31" t="s">
        <v>149</v>
      </c>
      <c r="F18" s="31" t="s">
        <v>150</v>
      </c>
      <c r="G18" s="31" t="s">
        <v>771</v>
      </c>
      <c r="H18" s="31" t="s">
        <v>521</v>
      </c>
      <c r="I18" s="332"/>
      <c r="J18" s="332"/>
      <c r="K18" s="419">
        <v>0</v>
      </c>
      <c r="L18" s="419">
        <v>0</v>
      </c>
      <c r="M18" s="532">
        <v>110.96</v>
      </c>
      <c r="N18" s="532">
        <v>0</v>
      </c>
      <c r="O18" s="542">
        <v>221.928</v>
      </c>
      <c r="P18" s="542">
        <v>149.21199999999999</v>
      </c>
      <c r="Q18" s="544">
        <v>149.21199999999999</v>
      </c>
      <c r="R18" s="544">
        <v>149.21199999999999</v>
      </c>
      <c r="S18" s="670">
        <v>225</v>
      </c>
      <c r="T18" s="670">
        <v>225</v>
      </c>
    </row>
    <row r="19" spans="1:20" ht="12.75">
      <c r="A19" s="842"/>
      <c r="B19" s="843"/>
      <c r="C19" s="826"/>
      <c r="D19" s="226" t="s">
        <v>47</v>
      </c>
      <c r="E19" s="31"/>
      <c r="F19" s="31"/>
      <c r="G19" s="31"/>
      <c r="H19" s="31"/>
      <c r="I19" s="332"/>
      <c r="J19" s="332"/>
      <c r="K19" s="419"/>
      <c r="L19" s="419"/>
      <c r="M19" s="532"/>
      <c r="N19" s="532"/>
      <c r="O19" s="542"/>
      <c r="P19" s="542"/>
      <c r="Q19" s="544"/>
      <c r="R19" s="544"/>
      <c r="S19" s="670"/>
      <c r="T19" s="670"/>
    </row>
    <row r="20" spans="1:20" ht="12.75">
      <c r="A20" s="793"/>
      <c r="B20" s="793"/>
      <c r="C20" s="793"/>
      <c r="D20" s="226" t="s">
        <v>27</v>
      </c>
      <c r="E20" s="31" t="s">
        <v>149</v>
      </c>
      <c r="F20" s="31" t="s">
        <v>150</v>
      </c>
      <c r="G20" s="31" t="s">
        <v>771</v>
      </c>
      <c r="H20" s="31" t="s">
        <v>152</v>
      </c>
      <c r="I20" s="332"/>
      <c r="J20" s="332"/>
      <c r="K20" s="419">
        <v>0</v>
      </c>
      <c r="L20" s="419">
        <v>0</v>
      </c>
      <c r="M20" s="532">
        <v>0.04</v>
      </c>
      <c r="N20" s="532">
        <v>0</v>
      </c>
      <c r="O20" s="542">
        <v>7.1999999999999995E-2</v>
      </c>
      <c r="P20" s="542">
        <v>0</v>
      </c>
      <c r="Q20" s="544">
        <v>0</v>
      </c>
      <c r="R20" s="544">
        <v>0</v>
      </c>
      <c r="S20" s="670">
        <v>0</v>
      </c>
      <c r="T20" s="670">
        <v>0</v>
      </c>
    </row>
    <row r="21" spans="1:20" ht="12.75">
      <c r="A21" s="793"/>
      <c r="B21" s="793"/>
      <c r="C21" s="793"/>
      <c r="D21" s="226" t="s">
        <v>47</v>
      </c>
      <c r="E21" s="31"/>
      <c r="F21" s="31"/>
      <c r="G21" s="31"/>
      <c r="H21" s="31"/>
      <c r="I21" s="332"/>
      <c r="J21" s="332"/>
      <c r="K21" s="419"/>
      <c r="L21" s="419"/>
      <c r="M21" s="532"/>
      <c r="N21" s="532"/>
      <c r="O21" s="542"/>
      <c r="P21" s="542"/>
      <c r="Q21" s="544"/>
      <c r="R21" s="544"/>
      <c r="S21" s="670"/>
      <c r="T21" s="670"/>
    </row>
    <row r="22" spans="1:20" ht="12.75">
      <c r="A22" s="793"/>
      <c r="B22" s="793"/>
      <c r="C22" s="793"/>
      <c r="D22" s="257" t="s">
        <v>27</v>
      </c>
      <c r="E22" s="31" t="s">
        <v>149</v>
      </c>
      <c r="F22" s="31" t="s">
        <v>150</v>
      </c>
      <c r="G22" s="31" t="s">
        <v>771</v>
      </c>
      <c r="H22" s="31" t="s">
        <v>151</v>
      </c>
      <c r="I22" s="332"/>
      <c r="J22" s="332"/>
      <c r="K22" s="419">
        <v>0</v>
      </c>
      <c r="L22" s="419">
        <v>0</v>
      </c>
      <c r="M22" s="532">
        <v>3.6</v>
      </c>
      <c r="N22" s="532">
        <v>0</v>
      </c>
      <c r="O22" s="542">
        <v>7.2</v>
      </c>
      <c r="P22" s="542">
        <v>0.35</v>
      </c>
      <c r="Q22" s="544">
        <v>0.35</v>
      </c>
      <c r="R22" s="544">
        <v>0.35</v>
      </c>
      <c r="S22" s="670">
        <v>4.2</v>
      </c>
      <c r="T22" s="670">
        <v>4.2</v>
      </c>
    </row>
    <row r="23" spans="1:20" ht="12.75">
      <c r="A23" s="743"/>
      <c r="B23" s="743"/>
      <c r="C23" s="743"/>
      <c r="D23" s="257" t="s">
        <v>47</v>
      </c>
      <c r="E23" s="31"/>
      <c r="F23" s="31"/>
      <c r="G23" s="31"/>
      <c r="H23" s="31"/>
      <c r="I23" s="332"/>
      <c r="J23" s="332"/>
      <c r="K23" s="419"/>
      <c r="L23" s="419"/>
      <c r="M23" s="532"/>
      <c r="N23" s="532"/>
      <c r="O23" s="542"/>
      <c r="P23" s="542"/>
      <c r="Q23" s="544"/>
      <c r="R23" s="544"/>
      <c r="S23" s="670"/>
      <c r="T23" s="670"/>
    </row>
    <row r="24" spans="1:20" ht="54" customHeight="1">
      <c r="A24" s="812" t="s">
        <v>116</v>
      </c>
      <c r="B24" s="823" t="s">
        <v>97</v>
      </c>
      <c r="C24" s="823" t="s">
        <v>131</v>
      </c>
      <c r="D24" s="38" t="s">
        <v>27</v>
      </c>
      <c r="E24" s="32" t="s">
        <v>149</v>
      </c>
      <c r="F24" s="32" t="s">
        <v>150</v>
      </c>
      <c r="G24" s="32" t="s">
        <v>650</v>
      </c>
      <c r="H24" s="32" t="s">
        <v>77</v>
      </c>
      <c r="I24" s="33" t="s">
        <v>77</v>
      </c>
      <c r="J24" s="33" t="s">
        <v>77</v>
      </c>
      <c r="K24" s="34" t="s">
        <v>77</v>
      </c>
      <c r="L24" s="34" t="s">
        <v>77</v>
      </c>
      <c r="M24" s="33" t="s">
        <v>77</v>
      </c>
      <c r="N24" s="33" t="s">
        <v>77</v>
      </c>
      <c r="O24" s="120" t="s">
        <v>77</v>
      </c>
      <c r="P24" s="120" t="s">
        <v>77</v>
      </c>
      <c r="Q24" s="120" t="s">
        <v>77</v>
      </c>
      <c r="R24" s="120" t="s">
        <v>77</v>
      </c>
      <c r="S24" s="120" t="s">
        <v>77</v>
      </c>
      <c r="T24" s="120" t="s">
        <v>77</v>
      </c>
    </row>
    <row r="25" spans="1:20" ht="13.5" customHeight="1">
      <c r="A25" s="813"/>
      <c r="B25" s="824"/>
      <c r="C25" s="824"/>
      <c r="D25" s="38" t="s">
        <v>47</v>
      </c>
      <c r="E25" s="32"/>
      <c r="F25" s="32"/>
      <c r="G25" s="32"/>
      <c r="H25" s="32"/>
      <c r="I25" s="33"/>
      <c r="J25" s="33"/>
      <c r="K25" s="34"/>
      <c r="L25" s="34"/>
      <c r="M25" s="33"/>
      <c r="N25" s="33"/>
      <c r="O25" s="120"/>
      <c r="P25" s="120"/>
      <c r="Q25" s="120"/>
      <c r="R25" s="120"/>
      <c r="S25" s="120"/>
      <c r="T25" s="120"/>
    </row>
    <row r="26" spans="1:20" ht="129.75" customHeight="1">
      <c r="A26" s="812" t="s">
        <v>117</v>
      </c>
      <c r="B26" s="823" t="s">
        <v>126</v>
      </c>
      <c r="C26" s="823" t="s">
        <v>127</v>
      </c>
      <c r="D26" s="38" t="s">
        <v>27</v>
      </c>
      <c r="E26" s="32" t="s">
        <v>149</v>
      </c>
      <c r="F26" s="32" t="s">
        <v>150</v>
      </c>
      <c r="G26" s="32" t="s">
        <v>649</v>
      </c>
      <c r="H26" s="32" t="s">
        <v>77</v>
      </c>
      <c r="I26" s="33" t="s">
        <v>77</v>
      </c>
      <c r="J26" s="33" t="s">
        <v>77</v>
      </c>
      <c r="K26" s="33" t="s">
        <v>77</v>
      </c>
      <c r="L26" s="33" t="s">
        <v>77</v>
      </c>
      <c r="M26" s="33" t="s">
        <v>77</v>
      </c>
      <c r="N26" s="33" t="s">
        <v>77</v>
      </c>
      <c r="O26" s="120" t="s">
        <v>77</v>
      </c>
      <c r="P26" s="120" t="s">
        <v>77</v>
      </c>
      <c r="Q26" s="120" t="s">
        <v>77</v>
      </c>
      <c r="R26" s="120" t="s">
        <v>77</v>
      </c>
      <c r="S26" s="120" t="s">
        <v>77</v>
      </c>
      <c r="T26" s="120" t="s">
        <v>77</v>
      </c>
    </row>
    <row r="27" spans="1:20" ht="16.5" customHeight="1">
      <c r="A27" s="813"/>
      <c r="B27" s="824"/>
      <c r="C27" s="824"/>
      <c r="D27" s="38" t="s">
        <v>47</v>
      </c>
      <c r="E27" s="32"/>
      <c r="F27" s="32"/>
      <c r="G27" s="32"/>
      <c r="H27" s="32"/>
      <c r="I27" s="33"/>
      <c r="J27" s="33"/>
      <c r="K27" s="33"/>
      <c r="L27" s="33"/>
      <c r="M27" s="33"/>
      <c r="N27" s="33"/>
      <c r="O27" s="120"/>
      <c r="P27" s="120"/>
      <c r="Q27" s="120"/>
      <c r="R27" s="120"/>
      <c r="S27" s="120"/>
      <c r="T27" s="120"/>
    </row>
    <row r="28" spans="1:20" ht="78.75" customHeight="1">
      <c r="A28" s="812" t="s">
        <v>118</v>
      </c>
      <c r="B28" s="823" t="s">
        <v>133</v>
      </c>
      <c r="C28" s="823" t="s">
        <v>155</v>
      </c>
      <c r="D28" s="38" t="s">
        <v>27</v>
      </c>
      <c r="E28" s="32" t="s">
        <v>149</v>
      </c>
      <c r="F28" s="32" t="s">
        <v>371</v>
      </c>
      <c r="G28" s="32" t="s">
        <v>648</v>
      </c>
      <c r="H28" s="32" t="s">
        <v>77</v>
      </c>
      <c r="I28" s="33">
        <v>30236.41</v>
      </c>
      <c r="J28" s="33">
        <v>30236.41</v>
      </c>
      <c r="K28" s="120">
        <f>K30</f>
        <v>7170.2</v>
      </c>
      <c r="L28" s="120">
        <f t="shared" ref="L28:T28" si="4">L30</f>
        <v>6661.4</v>
      </c>
      <c r="M28" s="120">
        <f t="shared" si="4"/>
        <v>15733.7</v>
      </c>
      <c r="N28" s="120">
        <f t="shared" si="4"/>
        <v>14819.84</v>
      </c>
      <c r="O28" s="120">
        <f t="shared" si="4"/>
        <v>22681</v>
      </c>
      <c r="P28" s="120">
        <f t="shared" si="4"/>
        <v>21133.34</v>
      </c>
      <c r="Q28" s="120">
        <f t="shared" si="4"/>
        <v>31069.4025</v>
      </c>
      <c r="R28" s="120">
        <f t="shared" si="4"/>
        <v>29432.302500000002</v>
      </c>
      <c r="S28" s="120">
        <f t="shared" si="4"/>
        <v>29626.6</v>
      </c>
      <c r="T28" s="120">
        <f t="shared" si="4"/>
        <v>29626.6</v>
      </c>
    </row>
    <row r="29" spans="1:20" ht="14.25" customHeight="1">
      <c r="A29" s="813"/>
      <c r="B29" s="824"/>
      <c r="C29" s="824"/>
      <c r="D29" s="38" t="s">
        <v>47</v>
      </c>
      <c r="E29" s="32"/>
      <c r="F29" s="32"/>
      <c r="G29" s="32"/>
      <c r="H29" s="32"/>
      <c r="I29" s="33"/>
      <c r="J29" s="33"/>
      <c r="K29" s="33"/>
      <c r="L29" s="33"/>
      <c r="M29" s="33"/>
      <c r="N29" s="33"/>
      <c r="O29" s="120"/>
      <c r="P29" s="120"/>
      <c r="Q29" s="120"/>
      <c r="R29" s="120"/>
      <c r="S29" s="120"/>
      <c r="T29" s="120"/>
    </row>
    <row r="30" spans="1:20" ht="90.75" customHeight="1">
      <c r="A30" s="816"/>
      <c r="B30" s="798" t="s">
        <v>101</v>
      </c>
      <c r="C30" s="800" t="s">
        <v>414</v>
      </c>
      <c r="D30" s="75" t="s">
        <v>27</v>
      </c>
      <c r="E30" s="31" t="s">
        <v>149</v>
      </c>
      <c r="F30" s="31" t="s">
        <v>371</v>
      </c>
      <c r="G30" s="31" t="s">
        <v>623</v>
      </c>
      <c r="H30" s="31" t="s">
        <v>113</v>
      </c>
      <c r="I30" s="333"/>
      <c r="J30" s="333"/>
      <c r="K30" s="420">
        <v>7170.2</v>
      </c>
      <c r="L30" s="420">
        <v>6661.4</v>
      </c>
      <c r="M30" s="534">
        <v>15733.7</v>
      </c>
      <c r="N30" s="534">
        <v>14819.84</v>
      </c>
      <c r="O30" s="538">
        <v>22681</v>
      </c>
      <c r="P30" s="538">
        <v>21133.34</v>
      </c>
      <c r="Q30" s="539">
        <v>31069.4025</v>
      </c>
      <c r="R30" s="539">
        <v>29432.302500000002</v>
      </c>
      <c r="S30" s="664">
        <v>29626.6</v>
      </c>
      <c r="T30" s="664">
        <v>29626.6</v>
      </c>
    </row>
    <row r="31" spans="1:20" ht="12.75">
      <c r="A31" s="817"/>
      <c r="B31" s="799"/>
      <c r="C31" s="801"/>
      <c r="D31" s="75" t="s">
        <v>47</v>
      </c>
      <c r="E31" s="31"/>
      <c r="F31" s="31"/>
      <c r="G31" s="31"/>
      <c r="H31" s="31"/>
      <c r="I31" s="333"/>
      <c r="J31" s="333"/>
      <c r="K31" s="420"/>
      <c r="L31" s="420"/>
      <c r="M31" s="534"/>
      <c r="N31" s="534"/>
      <c r="O31" s="538"/>
      <c r="P31" s="538"/>
      <c r="Q31" s="539"/>
      <c r="R31" s="539"/>
      <c r="S31" s="664"/>
      <c r="T31" s="664"/>
    </row>
    <row r="32" spans="1:20" ht="109.5" customHeight="1">
      <c r="A32" s="812" t="s">
        <v>119</v>
      </c>
      <c r="B32" s="823" t="s">
        <v>140</v>
      </c>
      <c r="C32" s="823" t="s">
        <v>156</v>
      </c>
      <c r="D32" s="38" t="s">
        <v>27</v>
      </c>
      <c r="E32" s="32" t="s">
        <v>149</v>
      </c>
      <c r="F32" s="32" t="s">
        <v>102</v>
      </c>
      <c r="G32" s="32" t="s">
        <v>647</v>
      </c>
      <c r="H32" s="32" t="s">
        <v>77</v>
      </c>
      <c r="I32" s="33">
        <v>12362.4</v>
      </c>
      <c r="J32" s="33">
        <v>12343.19</v>
      </c>
      <c r="K32" s="33">
        <f>K34+K36+K38+K40</f>
        <v>2980.7299999999996</v>
      </c>
      <c r="L32" s="33">
        <f>L34+L36+L38+L40</f>
        <v>2839.37</v>
      </c>
      <c r="M32" s="33">
        <f>M34+M36+M38+M40+M42</f>
        <v>6671.38</v>
      </c>
      <c r="N32" s="33">
        <f t="shared" ref="N32" si="5">N34+N36+N38+N40+N42</f>
        <v>6020.1900000000005</v>
      </c>
      <c r="O32" s="120">
        <f>O34+O36+O38+O40+O42</f>
        <v>9770.84094</v>
      </c>
      <c r="P32" s="120">
        <f>P34+P36+P38+P40+P42</f>
        <v>8934.777</v>
      </c>
      <c r="Q32" s="120">
        <f>Q34+Q36+Q38+Q40+Q42</f>
        <v>12718.8</v>
      </c>
      <c r="R32" s="120">
        <f t="shared" ref="R32:T32" si="6">R34+R36+R38+R40+R42</f>
        <v>12681.92626</v>
      </c>
      <c r="S32" s="120">
        <f t="shared" si="6"/>
        <v>13319.2</v>
      </c>
      <c r="T32" s="120">
        <f t="shared" si="6"/>
        <v>12724</v>
      </c>
    </row>
    <row r="33" spans="1:20" ht="12.75" customHeight="1">
      <c r="A33" s="813"/>
      <c r="B33" s="824"/>
      <c r="C33" s="824"/>
      <c r="D33" s="38" t="s">
        <v>47</v>
      </c>
      <c r="E33" s="32"/>
      <c r="F33" s="32"/>
      <c r="G33" s="32"/>
      <c r="H33" s="32"/>
      <c r="I33" s="33"/>
      <c r="J33" s="33"/>
      <c r="K33" s="33"/>
      <c r="L33" s="33"/>
      <c r="M33" s="33"/>
      <c r="N33" s="33"/>
      <c r="O33" s="120"/>
      <c r="P33" s="120"/>
      <c r="Q33" s="120"/>
      <c r="R33" s="120"/>
      <c r="S33" s="120"/>
      <c r="T33" s="120"/>
    </row>
    <row r="34" spans="1:20" ht="12.75" customHeight="1">
      <c r="A34" s="816"/>
      <c r="B34" s="798" t="s">
        <v>101</v>
      </c>
      <c r="C34" s="800" t="s">
        <v>157</v>
      </c>
      <c r="D34" s="75" t="s">
        <v>27</v>
      </c>
      <c r="E34" s="31" t="s">
        <v>149</v>
      </c>
      <c r="F34" s="31" t="s">
        <v>102</v>
      </c>
      <c r="G34" s="31" t="s">
        <v>624</v>
      </c>
      <c r="H34" s="31" t="s">
        <v>158</v>
      </c>
      <c r="I34" s="333"/>
      <c r="J34" s="333"/>
      <c r="K34" s="420">
        <v>2120.84</v>
      </c>
      <c r="L34" s="420">
        <v>2081.85</v>
      </c>
      <c r="M34" s="534">
        <v>4208.63</v>
      </c>
      <c r="N34" s="534">
        <v>4185.8599999999997</v>
      </c>
      <c r="O34" s="538">
        <v>6268.45334</v>
      </c>
      <c r="P34" s="538">
        <v>6112.3301300000003</v>
      </c>
      <c r="Q34" s="539">
        <v>8206.2169599999997</v>
      </c>
      <c r="R34" s="539">
        <v>8206.2169599999997</v>
      </c>
      <c r="S34" s="664">
        <v>8203.15</v>
      </c>
      <c r="T34" s="664">
        <v>8203.15</v>
      </c>
    </row>
    <row r="35" spans="1:20" ht="12.75">
      <c r="A35" s="817"/>
      <c r="B35" s="799"/>
      <c r="C35" s="801"/>
      <c r="D35" s="75" t="s">
        <v>47</v>
      </c>
      <c r="E35" s="31"/>
      <c r="F35" s="31"/>
      <c r="G35" s="31"/>
      <c r="H35" s="31"/>
      <c r="I35" s="333"/>
      <c r="J35" s="333"/>
      <c r="K35" s="420"/>
      <c r="L35" s="420"/>
      <c r="M35" s="534"/>
      <c r="N35" s="534"/>
      <c r="O35" s="538"/>
      <c r="P35" s="538"/>
      <c r="Q35" s="539"/>
      <c r="R35" s="539"/>
      <c r="S35" s="664"/>
      <c r="T35" s="664"/>
    </row>
    <row r="36" spans="1:20" ht="12.75">
      <c r="A36" s="816"/>
      <c r="B36" s="798" t="s">
        <v>462</v>
      </c>
      <c r="C36" s="800" t="s">
        <v>733</v>
      </c>
      <c r="D36" s="75" t="s">
        <v>27</v>
      </c>
      <c r="E36" s="31" t="s">
        <v>149</v>
      </c>
      <c r="F36" s="31" t="s">
        <v>102</v>
      </c>
      <c r="G36" s="31" t="s">
        <v>624</v>
      </c>
      <c r="H36" s="31" t="s">
        <v>152</v>
      </c>
      <c r="I36" s="333"/>
      <c r="J36" s="333"/>
      <c r="K36" s="420">
        <v>201.22</v>
      </c>
      <c r="L36" s="420">
        <v>139.82</v>
      </c>
      <c r="M36" s="534">
        <v>1172.02</v>
      </c>
      <c r="N36" s="534">
        <v>591</v>
      </c>
      <c r="O36" s="538">
        <v>1588.84033</v>
      </c>
      <c r="P36" s="538">
        <v>976.29520000000002</v>
      </c>
      <c r="Q36" s="539">
        <v>2034.6393599999999</v>
      </c>
      <c r="R36" s="539">
        <v>2010.0555999999999</v>
      </c>
      <c r="S36" s="664">
        <v>2634.92</v>
      </c>
      <c r="T36" s="664">
        <v>2040.76</v>
      </c>
    </row>
    <row r="37" spans="1:20" ht="12.75">
      <c r="A37" s="817"/>
      <c r="B37" s="799"/>
      <c r="C37" s="801"/>
      <c r="D37" s="75" t="s">
        <v>47</v>
      </c>
      <c r="E37" s="31"/>
      <c r="F37" s="31"/>
      <c r="G37" s="31"/>
      <c r="H37" s="31"/>
      <c r="I37" s="333"/>
      <c r="J37" s="333"/>
      <c r="K37" s="420"/>
      <c r="L37" s="420"/>
      <c r="M37" s="534"/>
      <c r="N37" s="534"/>
      <c r="O37" s="538"/>
      <c r="P37" s="538"/>
      <c r="Q37" s="539"/>
      <c r="R37" s="539"/>
      <c r="S37" s="664"/>
      <c r="T37" s="664"/>
    </row>
    <row r="38" spans="1:20" ht="12.75">
      <c r="A38" s="816"/>
      <c r="B38" s="798" t="s">
        <v>82</v>
      </c>
      <c r="C38" s="800" t="s">
        <v>735</v>
      </c>
      <c r="D38" s="75" t="s">
        <v>27</v>
      </c>
      <c r="E38" s="31" t="s">
        <v>149</v>
      </c>
      <c r="F38" s="31" t="s">
        <v>102</v>
      </c>
      <c r="G38" s="31" t="s">
        <v>624</v>
      </c>
      <c r="H38" s="31" t="s">
        <v>159</v>
      </c>
      <c r="I38" s="333"/>
      <c r="J38" s="333"/>
      <c r="K38" s="420">
        <v>0.39</v>
      </c>
      <c r="L38" s="420">
        <v>0.39</v>
      </c>
      <c r="M38" s="534">
        <v>0.92</v>
      </c>
      <c r="N38" s="534">
        <v>0.89</v>
      </c>
      <c r="O38" s="538">
        <v>1.5049999999999999</v>
      </c>
      <c r="P38" s="538">
        <v>1.4803200000000001</v>
      </c>
      <c r="Q38" s="539">
        <v>2.1240299999999999</v>
      </c>
      <c r="R38" s="539">
        <v>2.1240299999999999</v>
      </c>
      <c r="S38" s="664">
        <v>3.11</v>
      </c>
      <c r="T38" s="664">
        <v>2.0699999999999998</v>
      </c>
    </row>
    <row r="39" spans="1:20" ht="12.75">
      <c r="A39" s="817"/>
      <c r="B39" s="799"/>
      <c r="C39" s="801"/>
      <c r="D39" s="75" t="s">
        <v>47</v>
      </c>
      <c r="E39" s="31"/>
      <c r="F39" s="31"/>
      <c r="G39" s="31"/>
      <c r="H39" s="31"/>
      <c r="I39" s="333"/>
      <c r="J39" s="333"/>
      <c r="K39" s="420"/>
      <c r="L39" s="420"/>
      <c r="M39" s="534"/>
      <c r="N39" s="534"/>
      <c r="O39" s="538"/>
      <c r="P39" s="538"/>
      <c r="Q39" s="539"/>
      <c r="R39" s="539"/>
      <c r="S39" s="664"/>
      <c r="T39" s="664"/>
    </row>
    <row r="40" spans="1:20" ht="12.75" customHeight="1">
      <c r="A40" s="816"/>
      <c r="B40" s="798" t="s">
        <v>83</v>
      </c>
      <c r="C40" s="800" t="s">
        <v>735</v>
      </c>
      <c r="D40" s="418" t="s">
        <v>27</v>
      </c>
      <c r="E40" s="31" t="s">
        <v>149</v>
      </c>
      <c r="F40" s="31" t="s">
        <v>102</v>
      </c>
      <c r="G40" s="31" t="s">
        <v>624</v>
      </c>
      <c r="H40" s="31" t="s">
        <v>600</v>
      </c>
      <c r="I40" s="333"/>
      <c r="J40" s="333"/>
      <c r="K40" s="420">
        <v>658.28</v>
      </c>
      <c r="L40" s="420">
        <v>617.30999999999995</v>
      </c>
      <c r="M40" s="534">
        <v>1288.79</v>
      </c>
      <c r="N40" s="534">
        <v>1241.42</v>
      </c>
      <c r="O40" s="538">
        <v>1910.8535899999999</v>
      </c>
      <c r="P40" s="538">
        <v>1843.48135</v>
      </c>
      <c r="Q40" s="539">
        <v>2474.2830399999998</v>
      </c>
      <c r="R40" s="539">
        <v>2461.9930599999998</v>
      </c>
      <c r="S40" s="664">
        <v>2477.35</v>
      </c>
      <c r="T40" s="664">
        <v>2477.35</v>
      </c>
    </row>
    <row r="41" spans="1:20" ht="12.75">
      <c r="A41" s="817"/>
      <c r="B41" s="799"/>
      <c r="C41" s="801"/>
      <c r="D41" s="418" t="s">
        <v>47</v>
      </c>
      <c r="E41" s="31"/>
      <c r="F41" s="31"/>
      <c r="G41" s="31"/>
      <c r="H41" s="31"/>
      <c r="I41" s="333"/>
      <c r="J41" s="333"/>
      <c r="K41" s="420"/>
      <c r="L41" s="420"/>
      <c r="M41" s="534"/>
      <c r="N41" s="534"/>
      <c r="O41" s="538"/>
      <c r="P41" s="538"/>
      <c r="Q41" s="539"/>
      <c r="R41" s="539"/>
      <c r="S41" s="664"/>
      <c r="T41" s="664"/>
    </row>
    <row r="42" spans="1:20" ht="12.75">
      <c r="A42" s="805"/>
      <c r="B42" s="798" t="s">
        <v>84</v>
      </c>
      <c r="C42" s="800" t="s">
        <v>735</v>
      </c>
      <c r="D42" s="418" t="s">
        <v>27</v>
      </c>
      <c r="E42" s="31" t="s">
        <v>149</v>
      </c>
      <c r="F42" s="31" t="s">
        <v>102</v>
      </c>
      <c r="G42" s="31" t="s">
        <v>624</v>
      </c>
      <c r="H42" s="31" t="s">
        <v>160</v>
      </c>
      <c r="I42" s="420"/>
      <c r="J42" s="420"/>
      <c r="K42" s="420">
        <v>0</v>
      </c>
      <c r="L42" s="420">
        <v>0</v>
      </c>
      <c r="M42" s="534">
        <v>1.02</v>
      </c>
      <c r="N42" s="534">
        <v>1.02</v>
      </c>
      <c r="O42" s="538">
        <v>1.18868</v>
      </c>
      <c r="P42" s="538">
        <v>1.19</v>
      </c>
      <c r="Q42" s="539">
        <v>1.53661</v>
      </c>
      <c r="R42" s="539">
        <v>1.53661</v>
      </c>
      <c r="S42" s="664">
        <v>0.67</v>
      </c>
      <c r="T42" s="664">
        <v>0.67</v>
      </c>
    </row>
    <row r="43" spans="1:20" ht="12.75">
      <c r="A43" s="806"/>
      <c r="B43" s="799"/>
      <c r="C43" s="801"/>
      <c r="D43" s="418" t="s">
        <v>47</v>
      </c>
      <c r="E43" s="31"/>
      <c r="F43" s="31"/>
      <c r="G43" s="31"/>
      <c r="H43" s="31"/>
      <c r="I43" s="420"/>
      <c r="J43" s="420"/>
      <c r="K43" s="420"/>
      <c r="L43" s="420"/>
      <c r="M43" s="534"/>
      <c r="N43" s="534"/>
      <c r="O43" s="538"/>
      <c r="P43" s="538"/>
      <c r="Q43" s="539"/>
      <c r="R43" s="539"/>
      <c r="S43" s="664"/>
      <c r="T43" s="664"/>
    </row>
    <row r="44" spans="1:20" ht="79.5" customHeight="1">
      <c r="A44" s="812" t="s">
        <v>328</v>
      </c>
      <c r="B44" s="823" t="s">
        <v>128</v>
      </c>
      <c r="C44" s="823" t="s">
        <v>129</v>
      </c>
      <c r="D44" s="38" t="s">
        <v>27</v>
      </c>
      <c r="E44" s="32" t="s">
        <v>149</v>
      </c>
      <c r="F44" s="32" t="s">
        <v>150</v>
      </c>
      <c r="G44" s="32" t="s">
        <v>646</v>
      </c>
      <c r="H44" s="32" t="s">
        <v>77</v>
      </c>
      <c r="I44" s="33">
        <v>510.8</v>
      </c>
      <c r="J44" s="33">
        <v>51.54</v>
      </c>
      <c r="K44" s="33">
        <v>0</v>
      </c>
      <c r="L44" s="33">
        <v>0</v>
      </c>
      <c r="M44" s="33">
        <v>0</v>
      </c>
      <c r="N44" s="33">
        <v>0</v>
      </c>
      <c r="O44" s="120">
        <v>0</v>
      </c>
      <c r="P44" s="120">
        <v>0</v>
      </c>
      <c r="Q44" s="120">
        <v>0</v>
      </c>
      <c r="R44" s="120">
        <v>0</v>
      </c>
      <c r="S44" s="120">
        <v>0</v>
      </c>
      <c r="T44" s="120">
        <v>0</v>
      </c>
    </row>
    <row r="45" spans="1:20">
      <c r="A45" s="813"/>
      <c r="B45" s="824"/>
      <c r="C45" s="824"/>
      <c r="D45" s="38" t="s">
        <v>47</v>
      </c>
      <c r="E45" s="32"/>
      <c r="F45" s="32"/>
      <c r="G45" s="32"/>
      <c r="H45" s="32"/>
      <c r="I45" s="33"/>
      <c r="J45" s="33"/>
      <c r="K45" s="33"/>
      <c r="L45" s="33"/>
      <c r="M45" s="33"/>
      <c r="N45" s="33"/>
      <c r="O45" s="120"/>
      <c r="P45" s="120"/>
      <c r="Q45" s="34"/>
      <c r="R45" s="34"/>
      <c r="S45" s="34"/>
      <c r="T45" s="34"/>
    </row>
    <row r="46" spans="1:20" ht="129.75" customHeight="1">
      <c r="A46" s="818">
        <v>2</v>
      </c>
      <c r="B46" s="790" t="s">
        <v>72</v>
      </c>
      <c r="C46" s="790" t="s">
        <v>864</v>
      </c>
      <c r="D46" s="42" t="s">
        <v>27</v>
      </c>
      <c r="E46" s="27" t="s">
        <v>169</v>
      </c>
      <c r="F46" s="27" t="s">
        <v>416</v>
      </c>
      <c r="G46" s="27" t="s">
        <v>645</v>
      </c>
      <c r="H46" s="27" t="s">
        <v>77</v>
      </c>
      <c r="I46" s="28">
        <f>I48+I58+I66+I76</f>
        <v>40859.399999999994</v>
      </c>
      <c r="J46" s="28">
        <f>J48+J58+J66+J76</f>
        <v>40473.06</v>
      </c>
      <c r="K46" s="28">
        <f t="shared" ref="K46:M46" si="7">K48+K58+K66+K76</f>
        <v>9675.5400000000009</v>
      </c>
      <c r="L46" s="28">
        <f t="shared" si="7"/>
        <v>7371.0400000000009</v>
      </c>
      <c r="M46" s="28">
        <f t="shared" si="7"/>
        <v>21972.38</v>
      </c>
      <c r="N46" s="28">
        <f>N48+N58+N66+N76</f>
        <v>20979.769999999997</v>
      </c>
      <c r="O46" s="541">
        <f>O48+O58+O66+O76</f>
        <v>33599.130820000006</v>
      </c>
      <c r="P46" s="541">
        <f t="shared" ref="P46:T46" si="8">P48+P58+P66+P76</f>
        <v>26592.752189999996</v>
      </c>
      <c r="Q46" s="29">
        <f t="shared" si="8"/>
        <v>44615.233420000004</v>
      </c>
      <c r="R46" s="29">
        <f t="shared" si="8"/>
        <v>39125.276589999994</v>
      </c>
      <c r="S46" s="29">
        <f t="shared" si="8"/>
        <v>45137.069000000003</v>
      </c>
      <c r="T46" s="29">
        <f t="shared" si="8"/>
        <v>45137.069000000003</v>
      </c>
    </row>
    <row r="47" spans="1:20" ht="15" customHeight="1">
      <c r="A47" s="819"/>
      <c r="B47" s="790"/>
      <c r="C47" s="790"/>
      <c r="D47" s="42" t="s">
        <v>47</v>
      </c>
      <c r="E47" s="27"/>
      <c r="F47" s="27"/>
      <c r="G47" s="27"/>
      <c r="H47" s="27"/>
      <c r="I47" s="28"/>
      <c r="J47" s="28"/>
      <c r="K47" s="28"/>
      <c r="L47" s="28"/>
      <c r="M47" s="28"/>
      <c r="N47" s="28"/>
      <c r="O47" s="541"/>
      <c r="P47" s="541"/>
      <c r="Q47" s="29"/>
      <c r="R47" s="29"/>
      <c r="S47" s="29"/>
      <c r="T47" s="29"/>
    </row>
    <row r="48" spans="1:20" ht="92.25" customHeight="1">
      <c r="A48" s="812" t="s">
        <v>120</v>
      </c>
      <c r="B48" s="825" t="s">
        <v>105</v>
      </c>
      <c r="C48" s="825" t="s">
        <v>92</v>
      </c>
      <c r="D48" s="38" t="s">
        <v>27</v>
      </c>
      <c r="E48" s="32" t="s">
        <v>169</v>
      </c>
      <c r="F48" s="32" t="s">
        <v>93</v>
      </c>
      <c r="G48" s="32" t="s">
        <v>644</v>
      </c>
      <c r="H48" s="32" t="s">
        <v>77</v>
      </c>
      <c r="I48" s="33">
        <v>3805.37</v>
      </c>
      <c r="J48" s="33">
        <v>3644.15</v>
      </c>
      <c r="K48" s="33">
        <f>K50+K52</f>
        <v>808.39</v>
      </c>
      <c r="L48" s="33">
        <f t="shared" ref="L48" si="9">L50+L52</f>
        <v>692.5</v>
      </c>
      <c r="M48" s="33">
        <f>M50+M52+M54+M56</f>
        <v>1814.03</v>
      </c>
      <c r="N48" s="33">
        <f t="shared" ref="N48" si="10">N50+N52+N54+N56</f>
        <v>1622.58</v>
      </c>
      <c r="O48" s="120">
        <f>O50+O52+O54+O56</f>
        <v>2811.0232000000001</v>
      </c>
      <c r="P48" s="120">
        <f t="shared" ref="P48:T48" si="11">P50+P52+P54+P56</f>
        <v>2425.9788199999998</v>
      </c>
      <c r="Q48" s="34">
        <f t="shared" si="11"/>
        <v>3749.4327699999999</v>
      </c>
      <c r="R48" s="34">
        <f t="shared" si="11"/>
        <v>3412.7138199999999</v>
      </c>
      <c r="S48" s="34">
        <f t="shared" si="11"/>
        <v>3878.2139999999999</v>
      </c>
      <c r="T48" s="34">
        <f t="shared" si="11"/>
        <v>3878.2139999999999</v>
      </c>
    </row>
    <row r="49" spans="1:20" ht="17.25" customHeight="1">
      <c r="A49" s="813"/>
      <c r="B49" s="825"/>
      <c r="C49" s="825"/>
      <c r="D49" s="38" t="s">
        <v>47</v>
      </c>
      <c r="E49" s="32"/>
      <c r="F49" s="32"/>
      <c r="G49" s="32"/>
      <c r="H49" s="32"/>
      <c r="I49" s="33"/>
      <c r="J49" s="33"/>
      <c r="K49" s="33"/>
      <c r="L49" s="33"/>
      <c r="M49" s="33"/>
      <c r="N49" s="33"/>
      <c r="O49" s="120"/>
      <c r="P49" s="120"/>
      <c r="Q49" s="34"/>
      <c r="R49" s="34"/>
      <c r="S49" s="34"/>
      <c r="T49" s="34"/>
    </row>
    <row r="50" spans="1:20" ht="56.25" customHeight="1">
      <c r="A50" s="816"/>
      <c r="B50" s="763" t="s">
        <v>101</v>
      </c>
      <c r="C50" s="807" t="s">
        <v>372</v>
      </c>
      <c r="D50" s="667" t="s">
        <v>27</v>
      </c>
      <c r="E50" s="31" t="s">
        <v>169</v>
      </c>
      <c r="F50" s="31" t="s">
        <v>93</v>
      </c>
      <c r="G50" s="31" t="s">
        <v>631</v>
      </c>
      <c r="H50" s="31" t="s">
        <v>113</v>
      </c>
      <c r="I50" s="534"/>
      <c r="J50" s="534"/>
      <c r="K50" s="534">
        <v>216.58</v>
      </c>
      <c r="L50" s="534">
        <v>161.9</v>
      </c>
      <c r="M50" s="534">
        <v>474.29</v>
      </c>
      <c r="N50" s="534">
        <v>416.84</v>
      </c>
      <c r="O50" s="536">
        <v>808.29449</v>
      </c>
      <c r="P50" s="536">
        <v>632.69494999999995</v>
      </c>
      <c r="Q50" s="702">
        <v>1065.1820499999999</v>
      </c>
      <c r="R50" s="702">
        <v>916.49495000000002</v>
      </c>
      <c r="S50" s="703">
        <v>1028.741</v>
      </c>
      <c r="T50" s="703">
        <v>1028.741</v>
      </c>
    </row>
    <row r="51" spans="1:20" ht="15" customHeight="1">
      <c r="A51" s="817"/>
      <c r="B51" s="763"/>
      <c r="C51" s="807"/>
      <c r="D51" s="667" t="s">
        <v>47</v>
      </c>
      <c r="E51" s="31"/>
      <c r="F51" s="31"/>
      <c r="G51" s="31"/>
      <c r="H51" s="31"/>
      <c r="I51" s="534"/>
      <c r="J51" s="534"/>
      <c r="K51" s="534"/>
      <c r="L51" s="534"/>
      <c r="M51" s="534"/>
      <c r="N51" s="534"/>
      <c r="O51" s="536"/>
      <c r="P51" s="536"/>
      <c r="Q51" s="702"/>
      <c r="R51" s="702"/>
      <c r="S51" s="703"/>
      <c r="T51" s="703"/>
    </row>
    <row r="52" spans="1:20" ht="63" customHeight="1">
      <c r="A52" s="805"/>
      <c r="B52" s="798" t="s">
        <v>81</v>
      </c>
      <c r="C52" s="807" t="s">
        <v>373</v>
      </c>
      <c r="D52" s="102" t="s">
        <v>27</v>
      </c>
      <c r="E52" s="31" t="s">
        <v>169</v>
      </c>
      <c r="F52" s="31" t="s">
        <v>93</v>
      </c>
      <c r="G52" s="31" t="s">
        <v>632</v>
      </c>
      <c r="H52" s="31" t="s">
        <v>113</v>
      </c>
      <c r="I52" s="333"/>
      <c r="J52" s="333"/>
      <c r="K52" s="427">
        <v>591.80999999999995</v>
      </c>
      <c r="L52" s="427">
        <v>530.6</v>
      </c>
      <c r="M52" s="531">
        <v>1308.98</v>
      </c>
      <c r="N52" s="531">
        <v>1182.25</v>
      </c>
      <c r="O52" s="536">
        <v>1971.97271</v>
      </c>
      <c r="P52" s="536">
        <v>1769.7978700000001</v>
      </c>
      <c r="Q52" s="702">
        <v>2632.6297199999999</v>
      </c>
      <c r="R52" s="702">
        <v>2444.5978700000001</v>
      </c>
      <c r="S52" s="703">
        <v>2849.473</v>
      </c>
      <c r="T52" s="703">
        <v>2849.473</v>
      </c>
    </row>
    <row r="53" spans="1:20" ht="14.25" customHeight="1">
      <c r="A53" s="806"/>
      <c r="B53" s="799"/>
      <c r="C53" s="807"/>
      <c r="D53" s="102" t="s">
        <v>47</v>
      </c>
      <c r="E53" s="31"/>
      <c r="F53" s="31"/>
      <c r="G53" s="31"/>
      <c r="H53" s="31"/>
      <c r="I53" s="333"/>
      <c r="J53" s="333"/>
      <c r="K53" s="427"/>
      <c r="L53" s="427"/>
      <c r="M53" s="531"/>
      <c r="N53" s="531"/>
      <c r="O53" s="536"/>
      <c r="P53" s="536"/>
      <c r="Q53" s="702"/>
      <c r="R53" s="702"/>
      <c r="S53" s="703"/>
      <c r="T53" s="703"/>
    </row>
    <row r="54" spans="1:20" ht="31.5" customHeight="1">
      <c r="A54" s="805"/>
      <c r="B54" s="798" t="s">
        <v>82</v>
      </c>
      <c r="C54" s="800" t="s">
        <v>775</v>
      </c>
      <c r="D54" s="423" t="s">
        <v>27</v>
      </c>
      <c r="E54" s="31" t="s">
        <v>169</v>
      </c>
      <c r="F54" s="31" t="s">
        <v>93</v>
      </c>
      <c r="G54" s="31" t="s">
        <v>776</v>
      </c>
      <c r="H54" s="31" t="s">
        <v>113</v>
      </c>
      <c r="I54" s="424"/>
      <c r="J54" s="424"/>
      <c r="K54" s="427">
        <v>0</v>
      </c>
      <c r="L54" s="427">
        <v>0</v>
      </c>
      <c r="M54" s="531">
        <v>8.9499999999999993</v>
      </c>
      <c r="N54" s="531">
        <v>8.9499999999999993</v>
      </c>
      <c r="O54" s="536">
        <v>8.9459999999999997</v>
      </c>
      <c r="P54" s="536">
        <v>8.9459999999999997</v>
      </c>
      <c r="Q54" s="702">
        <v>29.811</v>
      </c>
      <c r="R54" s="702">
        <v>29.811</v>
      </c>
      <c r="S54" s="703">
        <v>0</v>
      </c>
      <c r="T54" s="703">
        <v>0</v>
      </c>
    </row>
    <row r="55" spans="1:20" ht="14.25" customHeight="1">
      <c r="A55" s="806"/>
      <c r="B55" s="799"/>
      <c r="C55" s="801"/>
      <c r="D55" s="423" t="s">
        <v>47</v>
      </c>
      <c r="E55" s="31"/>
      <c r="F55" s="31"/>
      <c r="G55" s="31"/>
      <c r="H55" s="31"/>
      <c r="I55" s="424"/>
      <c r="J55" s="424"/>
      <c r="K55" s="427"/>
      <c r="L55" s="427"/>
      <c r="M55" s="531"/>
      <c r="N55" s="531"/>
      <c r="O55" s="536"/>
      <c r="P55" s="536"/>
      <c r="Q55" s="702"/>
      <c r="R55" s="702"/>
      <c r="S55" s="703"/>
      <c r="T55" s="703"/>
    </row>
    <row r="56" spans="1:20" ht="35.25" customHeight="1">
      <c r="A56" s="805"/>
      <c r="B56" s="798" t="s">
        <v>83</v>
      </c>
      <c r="C56" s="800" t="s">
        <v>777</v>
      </c>
      <c r="D56" s="423" t="s">
        <v>27</v>
      </c>
      <c r="E56" s="31" t="s">
        <v>169</v>
      </c>
      <c r="F56" s="31" t="s">
        <v>93</v>
      </c>
      <c r="G56" s="31" t="s">
        <v>778</v>
      </c>
      <c r="H56" s="31" t="s">
        <v>113</v>
      </c>
      <c r="I56" s="424"/>
      <c r="J56" s="424"/>
      <c r="K56" s="427">
        <v>0</v>
      </c>
      <c r="L56" s="427">
        <v>0</v>
      </c>
      <c r="M56" s="531">
        <v>21.81</v>
      </c>
      <c r="N56" s="531">
        <v>14.54</v>
      </c>
      <c r="O56" s="536">
        <v>21.81</v>
      </c>
      <c r="P56" s="536">
        <v>14.54</v>
      </c>
      <c r="Q56" s="702">
        <v>21.81</v>
      </c>
      <c r="R56" s="702">
        <v>21.81</v>
      </c>
      <c r="S56" s="703">
        <v>0</v>
      </c>
      <c r="T56" s="703">
        <v>0</v>
      </c>
    </row>
    <row r="57" spans="1:20" ht="14.25" customHeight="1">
      <c r="A57" s="806"/>
      <c r="B57" s="799"/>
      <c r="C57" s="801"/>
      <c r="D57" s="423" t="s">
        <v>47</v>
      </c>
      <c r="E57" s="31"/>
      <c r="F57" s="31"/>
      <c r="G57" s="31"/>
      <c r="H57" s="31"/>
      <c r="I57" s="424"/>
      <c r="J57" s="424"/>
      <c r="K57" s="427"/>
      <c r="L57" s="427"/>
      <c r="M57" s="531"/>
      <c r="N57" s="531"/>
      <c r="O57" s="536"/>
      <c r="P57" s="536"/>
      <c r="Q57" s="702"/>
      <c r="R57" s="702"/>
      <c r="S57" s="703"/>
      <c r="T57" s="703"/>
    </row>
    <row r="58" spans="1:20" ht="57" customHeight="1">
      <c r="A58" s="812" t="s">
        <v>121</v>
      </c>
      <c r="B58" s="823" t="s">
        <v>97</v>
      </c>
      <c r="C58" s="823" t="s">
        <v>168</v>
      </c>
      <c r="D58" s="38" t="s">
        <v>27</v>
      </c>
      <c r="E58" s="32" t="s">
        <v>169</v>
      </c>
      <c r="F58" s="32" t="s">
        <v>94</v>
      </c>
      <c r="G58" s="32" t="s">
        <v>643</v>
      </c>
      <c r="H58" s="32" t="s">
        <v>77</v>
      </c>
      <c r="I58" s="33">
        <v>100.9</v>
      </c>
      <c r="J58" s="33">
        <v>80.22</v>
      </c>
      <c r="K58" s="33">
        <f>K62</f>
        <v>10</v>
      </c>
      <c r="L58" s="33">
        <f t="shared" ref="L58" si="12">L62</f>
        <v>10</v>
      </c>
      <c r="M58" s="33">
        <f>M62+M64</f>
        <v>95</v>
      </c>
      <c r="N58" s="33">
        <f t="shared" ref="N58" si="13">N62+N64</f>
        <v>10</v>
      </c>
      <c r="O58" s="120">
        <f>O60+O62+O64</f>
        <v>95</v>
      </c>
      <c r="P58" s="120">
        <f t="shared" ref="P58:T58" si="14">P60+P62+P64</f>
        <v>58.35821</v>
      </c>
      <c r="Q58" s="34">
        <f t="shared" si="14"/>
        <v>59.058210000000003</v>
      </c>
      <c r="R58" s="34">
        <f t="shared" si="14"/>
        <v>59.058210000000003</v>
      </c>
      <c r="S58" s="34">
        <f t="shared" si="14"/>
        <v>0</v>
      </c>
      <c r="T58" s="34">
        <f t="shared" si="14"/>
        <v>0</v>
      </c>
    </row>
    <row r="59" spans="1:20">
      <c r="A59" s="813"/>
      <c r="B59" s="824"/>
      <c r="C59" s="824"/>
      <c r="D59" s="38" t="s">
        <v>47</v>
      </c>
      <c r="E59" s="32"/>
      <c r="F59" s="32"/>
      <c r="G59" s="32"/>
      <c r="H59" s="32"/>
      <c r="I59" s="33"/>
      <c r="J59" s="33"/>
      <c r="K59" s="33"/>
      <c r="L59" s="33"/>
      <c r="M59" s="33"/>
      <c r="N59" s="33"/>
      <c r="O59" s="120"/>
      <c r="P59" s="120"/>
      <c r="Q59" s="34"/>
      <c r="R59" s="34"/>
      <c r="S59" s="34"/>
      <c r="T59" s="34"/>
    </row>
    <row r="60" spans="1:20" ht="63" customHeight="1">
      <c r="A60" s="865"/>
      <c r="B60" s="798" t="s">
        <v>101</v>
      </c>
      <c r="C60" s="800" t="s">
        <v>375</v>
      </c>
      <c r="D60" s="533" t="s">
        <v>27</v>
      </c>
      <c r="E60" s="31" t="s">
        <v>169</v>
      </c>
      <c r="F60" s="31" t="s">
        <v>94</v>
      </c>
      <c r="G60" s="31" t="s">
        <v>633</v>
      </c>
      <c r="H60" s="35" t="s">
        <v>152</v>
      </c>
      <c r="I60" s="534"/>
      <c r="J60" s="534"/>
      <c r="K60" s="534">
        <v>0</v>
      </c>
      <c r="L60" s="534">
        <v>0</v>
      </c>
      <c r="M60" s="534">
        <v>0</v>
      </c>
      <c r="N60" s="534">
        <v>0</v>
      </c>
      <c r="O60" s="538">
        <v>10</v>
      </c>
      <c r="P60" s="538">
        <v>8.1292100000000005</v>
      </c>
      <c r="Q60" s="702">
        <v>8.8292099999999998</v>
      </c>
      <c r="R60" s="702">
        <v>8.8292099999999998</v>
      </c>
      <c r="S60" s="118">
        <v>0</v>
      </c>
      <c r="T60" s="118">
        <v>0</v>
      </c>
    </row>
    <row r="61" spans="1:20" ht="12.75">
      <c r="A61" s="866"/>
      <c r="B61" s="799"/>
      <c r="C61" s="801"/>
      <c r="D61" s="533" t="s">
        <v>47</v>
      </c>
      <c r="E61" s="31"/>
      <c r="F61" s="31"/>
      <c r="G61" s="31"/>
      <c r="H61" s="35"/>
      <c r="I61" s="534"/>
      <c r="J61" s="534"/>
      <c r="K61" s="534"/>
      <c r="L61" s="534"/>
      <c r="M61" s="534"/>
      <c r="N61" s="534"/>
      <c r="O61" s="538"/>
      <c r="P61" s="538"/>
      <c r="Q61" s="702"/>
      <c r="R61" s="702"/>
      <c r="S61" s="118"/>
      <c r="T61" s="118"/>
    </row>
    <row r="62" spans="1:20" ht="78.75" customHeight="1">
      <c r="A62" s="816"/>
      <c r="B62" s="798" t="s">
        <v>81</v>
      </c>
      <c r="C62" s="800" t="s">
        <v>375</v>
      </c>
      <c r="D62" s="75" t="s">
        <v>27</v>
      </c>
      <c r="E62" s="31" t="s">
        <v>169</v>
      </c>
      <c r="F62" s="31" t="s">
        <v>94</v>
      </c>
      <c r="G62" s="31" t="s">
        <v>633</v>
      </c>
      <c r="H62" s="31" t="s">
        <v>151</v>
      </c>
      <c r="I62" s="333"/>
      <c r="J62" s="333"/>
      <c r="K62" s="427">
        <v>10</v>
      </c>
      <c r="L62" s="427">
        <v>10</v>
      </c>
      <c r="M62" s="534">
        <v>10</v>
      </c>
      <c r="N62" s="534">
        <v>10</v>
      </c>
      <c r="O62" s="536">
        <v>10</v>
      </c>
      <c r="P62" s="536">
        <v>10</v>
      </c>
      <c r="Q62" s="702">
        <v>10</v>
      </c>
      <c r="R62" s="702">
        <v>10</v>
      </c>
      <c r="S62" s="703">
        <v>0</v>
      </c>
      <c r="T62" s="703">
        <v>0</v>
      </c>
    </row>
    <row r="63" spans="1:20" ht="14.25" customHeight="1">
      <c r="A63" s="817"/>
      <c r="B63" s="799"/>
      <c r="C63" s="801"/>
      <c r="D63" s="75" t="s">
        <v>47</v>
      </c>
      <c r="E63" s="31"/>
      <c r="F63" s="31"/>
      <c r="G63" s="31"/>
      <c r="H63" s="31"/>
      <c r="I63" s="333"/>
      <c r="J63" s="333"/>
      <c r="K63" s="427"/>
      <c r="L63" s="427"/>
      <c r="M63" s="534"/>
      <c r="N63" s="534"/>
      <c r="O63" s="536"/>
      <c r="P63" s="536"/>
      <c r="Q63" s="702"/>
      <c r="R63" s="702"/>
      <c r="S63" s="703"/>
      <c r="T63" s="703"/>
    </row>
    <row r="64" spans="1:20" ht="52.5" customHeight="1">
      <c r="A64" s="805"/>
      <c r="B64" s="798" t="s">
        <v>82</v>
      </c>
      <c r="C64" s="800" t="s">
        <v>375</v>
      </c>
      <c r="D64" s="423" t="s">
        <v>27</v>
      </c>
      <c r="E64" s="31" t="s">
        <v>169</v>
      </c>
      <c r="F64" s="31" t="s">
        <v>94</v>
      </c>
      <c r="G64" s="31" t="s">
        <v>633</v>
      </c>
      <c r="H64" s="31" t="s">
        <v>444</v>
      </c>
      <c r="I64" s="424"/>
      <c r="J64" s="424"/>
      <c r="K64" s="427">
        <v>0</v>
      </c>
      <c r="L64" s="427">
        <v>0</v>
      </c>
      <c r="M64" s="534">
        <v>85</v>
      </c>
      <c r="N64" s="534">
        <v>0</v>
      </c>
      <c r="O64" s="536">
        <v>75</v>
      </c>
      <c r="P64" s="536">
        <v>40.228999999999999</v>
      </c>
      <c r="Q64" s="702">
        <v>40.228999999999999</v>
      </c>
      <c r="R64" s="702">
        <v>40.228999999999999</v>
      </c>
      <c r="S64" s="703">
        <v>0</v>
      </c>
      <c r="T64" s="703">
        <v>0</v>
      </c>
    </row>
    <row r="65" spans="1:20" ht="14.25" customHeight="1">
      <c r="A65" s="806"/>
      <c r="B65" s="799"/>
      <c r="C65" s="801"/>
      <c r="D65" s="423" t="s">
        <v>47</v>
      </c>
      <c r="E65" s="31"/>
      <c r="F65" s="31"/>
      <c r="G65" s="31"/>
      <c r="H65" s="31"/>
      <c r="I65" s="424"/>
      <c r="J65" s="424"/>
      <c r="K65" s="427"/>
      <c r="L65" s="427"/>
      <c r="M65" s="534"/>
      <c r="N65" s="534"/>
      <c r="O65" s="536"/>
      <c r="P65" s="536"/>
      <c r="Q65" s="702"/>
      <c r="R65" s="702"/>
      <c r="S65" s="703"/>
      <c r="T65" s="703"/>
    </row>
    <row r="66" spans="1:20" ht="73.5" customHeight="1">
      <c r="A66" s="812" t="s">
        <v>122</v>
      </c>
      <c r="B66" s="825" t="s">
        <v>126</v>
      </c>
      <c r="C66" s="825" t="s">
        <v>108</v>
      </c>
      <c r="D66" s="38" t="s">
        <v>27</v>
      </c>
      <c r="E66" s="32" t="s">
        <v>169</v>
      </c>
      <c r="F66" s="32" t="s">
        <v>93</v>
      </c>
      <c r="G66" s="32" t="s">
        <v>642</v>
      </c>
      <c r="H66" s="32" t="s">
        <v>77</v>
      </c>
      <c r="I66" s="267">
        <v>7183.19</v>
      </c>
      <c r="J66" s="267">
        <v>7084.93</v>
      </c>
      <c r="K66" s="33">
        <f>K68+K70</f>
        <v>1514</v>
      </c>
      <c r="L66" s="33">
        <f t="shared" ref="L66" si="15">L68+L70</f>
        <v>1329.06</v>
      </c>
      <c r="M66" s="33">
        <f>M68+M70+M72+M74</f>
        <v>3330.1000000000004</v>
      </c>
      <c r="N66" s="33">
        <f>N68+N70+N72+N74</f>
        <v>3165.08</v>
      </c>
      <c r="O66" s="120">
        <f>O68+O70+O72+O74</f>
        <v>5409.2274899999993</v>
      </c>
      <c r="P66" s="120">
        <f t="shared" ref="P66" si="16">P68+P70+P72+P74</f>
        <v>4357.0450599999995</v>
      </c>
      <c r="Q66" s="34">
        <f>Q68+Q70+Q72+Q74</f>
        <v>7435.8890000000001</v>
      </c>
      <c r="R66" s="34">
        <f t="shared" ref="R66:T66" si="17">R68+R70+R72+R74</f>
        <v>6417.6549999999997</v>
      </c>
      <c r="S66" s="34">
        <f t="shared" si="17"/>
        <v>7297.1840000000002</v>
      </c>
      <c r="T66" s="34">
        <f t="shared" si="17"/>
        <v>7297.1840000000002</v>
      </c>
    </row>
    <row r="67" spans="1:20" ht="13.5" customHeight="1">
      <c r="A67" s="813"/>
      <c r="B67" s="825"/>
      <c r="C67" s="825"/>
      <c r="D67" s="38" t="s">
        <v>47</v>
      </c>
      <c r="E67" s="32"/>
      <c r="F67" s="32"/>
      <c r="G67" s="32"/>
      <c r="H67" s="32"/>
      <c r="I67" s="33"/>
      <c r="J67" s="33"/>
      <c r="K67" s="33"/>
      <c r="L67" s="33"/>
      <c r="M67" s="33"/>
      <c r="N67" s="33"/>
      <c r="O67" s="543"/>
      <c r="P67" s="543"/>
      <c r="Q67" s="34"/>
      <c r="R67" s="34"/>
      <c r="S67" s="34"/>
      <c r="T67" s="34"/>
    </row>
    <row r="68" spans="1:20" ht="68.25" customHeight="1">
      <c r="A68" s="816"/>
      <c r="B68" s="808" t="s">
        <v>101</v>
      </c>
      <c r="C68" s="807" t="s">
        <v>374</v>
      </c>
      <c r="D68" s="75" t="s">
        <v>27</v>
      </c>
      <c r="E68" s="31" t="s">
        <v>169</v>
      </c>
      <c r="F68" s="31" t="s">
        <v>93</v>
      </c>
      <c r="G68" s="31" t="s">
        <v>634</v>
      </c>
      <c r="H68" s="31" t="s">
        <v>113</v>
      </c>
      <c r="I68" s="333"/>
      <c r="J68" s="118"/>
      <c r="K68" s="427">
        <v>1480.6</v>
      </c>
      <c r="L68" s="427">
        <v>1323.06</v>
      </c>
      <c r="M68" s="534">
        <v>3161.05</v>
      </c>
      <c r="N68" s="534">
        <v>3041.89</v>
      </c>
      <c r="O68" s="536">
        <v>5196.5790699999998</v>
      </c>
      <c r="P68" s="536">
        <v>4208.8557799999999</v>
      </c>
      <c r="Q68" s="702">
        <v>7110.6405800000002</v>
      </c>
      <c r="R68" s="702">
        <v>6092.4065799999998</v>
      </c>
      <c r="S68" s="703">
        <v>7297.1840000000002</v>
      </c>
      <c r="T68" s="703">
        <v>7297.1840000000002</v>
      </c>
    </row>
    <row r="69" spans="1:20" ht="15" customHeight="1">
      <c r="A69" s="817"/>
      <c r="B69" s="808"/>
      <c r="C69" s="807"/>
      <c r="D69" s="75" t="s">
        <v>47</v>
      </c>
      <c r="E69" s="31"/>
      <c r="F69" s="31"/>
      <c r="G69" s="31"/>
      <c r="H69" s="31"/>
      <c r="I69" s="333"/>
      <c r="J69" s="118"/>
      <c r="K69" s="427"/>
      <c r="L69" s="427"/>
      <c r="M69" s="534"/>
      <c r="N69" s="534"/>
      <c r="O69" s="536"/>
      <c r="P69" s="536"/>
      <c r="Q69" s="702"/>
      <c r="R69" s="702"/>
      <c r="S69" s="703"/>
      <c r="T69" s="703"/>
    </row>
    <row r="70" spans="1:20" ht="35.25" customHeight="1">
      <c r="A70" s="816"/>
      <c r="B70" s="808" t="s">
        <v>81</v>
      </c>
      <c r="C70" s="807" t="s">
        <v>187</v>
      </c>
      <c r="D70" s="75" t="s">
        <v>27</v>
      </c>
      <c r="E70" s="31" t="s">
        <v>169</v>
      </c>
      <c r="F70" s="31" t="s">
        <v>93</v>
      </c>
      <c r="G70" s="31" t="s">
        <v>635</v>
      </c>
      <c r="H70" s="31" t="s">
        <v>114</v>
      </c>
      <c r="I70" s="333"/>
      <c r="J70" s="118"/>
      <c r="K70" s="427">
        <v>33.4</v>
      </c>
      <c r="L70" s="427">
        <v>6</v>
      </c>
      <c r="M70" s="534">
        <v>94.8</v>
      </c>
      <c r="N70" s="534">
        <v>55.5</v>
      </c>
      <c r="O70" s="536">
        <v>138.4</v>
      </c>
      <c r="P70" s="536">
        <v>80.5</v>
      </c>
      <c r="Q70" s="702">
        <v>200</v>
      </c>
      <c r="R70" s="702">
        <v>200</v>
      </c>
      <c r="S70" s="703">
        <v>0</v>
      </c>
      <c r="T70" s="703">
        <v>0</v>
      </c>
    </row>
    <row r="71" spans="1:20" ht="15.75" customHeight="1">
      <c r="A71" s="817"/>
      <c r="B71" s="808"/>
      <c r="C71" s="807"/>
      <c r="D71" s="75" t="s">
        <v>47</v>
      </c>
      <c r="E71" s="31"/>
      <c r="F71" s="31"/>
      <c r="G71" s="31"/>
      <c r="H71" s="31"/>
      <c r="I71" s="333"/>
      <c r="J71" s="118"/>
      <c r="K71" s="427"/>
      <c r="L71" s="427"/>
      <c r="M71" s="534"/>
      <c r="N71" s="534"/>
      <c r="O71" s="536"/>
      <c r="P71" s="536"/>
      <c r="Q71" s="702"/>
      <c r="R71" s="702"/>
      <c r="S71" s="703"/>
      <c r="T71" s="703"/>
    </row>
    <row r="72" spans="1:20" ht="45.75" customHeight="1">
      <c r="A72" s="805"/>
      <c r="B72" s="798" t="s">
        <v>82</v>
      </c>
      <c r="C72" s="800" t="s">
        <v>779</v>
      </c>
      <c r="D72" s="423" t="s">
        <v>27</v>
      </c>
      <c r="E72" s="31" t="s">
        <v>169</v>
      </c>
      <c r="F72" s="31" t="s">
        <v>93</v>
      </c>
      <c r="G72" s="31" t="s">
        <v>780</v>
      </c>
      <c r="H72" s="31" t="s">
        <v>113</v>
      </c>
      <c r="I72" s="424"/>
      <c r="J72" s="118"/>
      <c r="K72" s="427">
        <v>0</v>
      </c>
      <c r="L72" s="427">
        <v>0</v>
      </c>
      <c r="M72" s="534">
        <v>54.57</v>
      </c>
      <c r="N72" s="534">
        <v>54.57</v>
      </c>
      <c r="O72" s="536">
        <v>54.57</v>
      </c>
      <c r="P72" s="536">
        <v>54.57</v>
      </c>
      <c r="Q72" s="702">
        <v>105.57</v>
      </c>
      <c r="R72" s="702">
        <v>105.57</v>
      </c>
      <c r="S72" s="703">
        <v>0</v>
      </c>
      <c r="T72" s="703">
        <v>0</v>
      </c>
    </row>
    <row r="73" spans="1:20" ht="15.75" customHeight="1">
      <c r="A73" s="806"/>
      <c r="B73" s="799"/>
      <c r="C73" s="743"/>
      <c r="D73" s="423" t="s">
        <v>47</v>
      </c>
      <c r="E73" s="31"/>
      <c r="F73" s="31"/>
      <c r="G73" s="31"/>
      <c r="H73" s="31"/>
      <c r="I73" s="424"/>
      <c r="J73" s="118"/>
      <c r="K73" s="427"/>
      <c r="L73" s="427"/>
      <c r="M73" s="534"/>
      <c r="N73" s="534"/>
      <c r="O73" s="536"/>
      <c r="P73" s="536"/>
      <c r="Q73" s="702"/>
      <c r="R73" s="702"/>
      <c r="S73" s="703"/>
      <c r="T73" s="703"/>
    </row>
    <row r="74" spans="1:20" ht="39.75" customHeight="1">
      <c r="A74" s="805"/>
      <c r="B74" s="798" t="s">
        <v>83</v>
      </c>
      <c r="C74" s="800" t="s">
        <v>777</v>
      </c>
      <c r="D74" s="423" t="s">
        <v>27</v>
      </c>
      <c r="E74" s="31" t="s">
        <v>169</v>
      </c>
      <c r="F74" s="31" t="s">
        <v>93</v>
      </c>
      <c r="G74" s="31" t="s">
        <v>781</v>
      </c>
      <c r="H74" s="31" t="s">
        <v>113</v>
      </c>
      <c r="I74" s="424"/>
      <c r="J74" s="424"/>
      <c r="K74" s="427">
        <v>0</v>
      </c>
      <c r="L74" s="427">
        <v>0</v>
      </c>
      <c r="M74" s="534">
        <v>19.68</v>
      </c>
      <c r="N74" s="534">
        <v>13.12</v>
      </c>
      <c r="O74" s="536">
        <v>19.678419999999999</v>
      </c>
      <c r="P74" s="536">
        <v>13.11928</v>
      </c>
      <c r="Q74" s="702">
        <v>19.678419999999999</v>
      </c>
      <c r="R74" s="702">
        <v>19.678419999999999</v>
      </c>
      <c r="S74" s="703">
        <v>0</v>
      </c>
      <c r="T74" s="703">
        <v>0</v>
      </c>
    </row>
    <row r="75" spans="1:20" ht="15.75" customHeight="1">
      <c r="A75" s="806"/>
      <c r="B75" s="799"/>
      <c r="C75" s="801"/>
      <c r="D75" s="423" t="s">
        <v>47</v>
      </c>
      <c r="E75" s="31"/>
      <c r="F75" s="31"/>
      <c r="G75" s="31"/>
      <c r="H75" s="31"/>
      <c r="I75" s="424"/>
      <c r="J75" s="424"/>
      <c r="K75" s="427"/>
      <c r="L75" s="427"/>
      <c r="M75" s="534"/>
      <c r="N75" s="534"/>
      <c r="O75" s="536"/>
      <c r="P75" s="536"/>
      <c r="Q75" s="702"/>
      <c r="R75" s="702"/>
      <c r="S75" s="703"/>
      <c r="T75" s="703"/>
    </row>
    <row r="76" spans="1:20" ht="89.25" customHeight="1">
      <c r="A76" s="812" t="s">
        <v>123</v>
      </c>
      <c r="B76" s="825" t="s">
        <v>133</v>
      </c>
      <c r="C76" s="825" t="s">
        <v>175</v>
      </c>
      <c r="D76" s="38" t="s">
        <v>27</v>
      </c>
      <c r="E76" s="32" t="s">
        <v>169</v>
      </c>
      <c r="F76" s="32"/>
      <c r="G76" s="32" t="s">
        <v>641</v>
      </c>
      <c r="H76" s="32" t="s">
        <v>77</v>
      </c>
      <c r="I76" s="33">
        <v>29769.94</v>
      </c>
      <c r="J76" s="33">
        <v>29663.759999999998</v>
      </c>
      <c r="K76" s="33">
        <f>K82+K84+K86+K88+K90+K92+K94+K98+K100+K102+K104</f>
        <v>7343.1500000000005</v>
      </c>
      <c r="L76" s="33">
        <f t="shared" ref="L76" si="18">L82+L84+L86+L88+L90+L92+L94+L98+L100+L102+L104</f>
        <v>5339.4800000000005</v>
      </c>
      <c r="M76" s="33">
        <f>M78+M80+M82+M84+M86+M88+M90+M92+M94+M96+M98+M100+M102+M104+M106</f>
        <v>16733.25</v>
      </c>
      <c r="N76" s="33">
        <f t="shared" ref="N76" si="19">N78+N80+N82+N84+N86+N88+N90+N92+N94+N96+N98+N100+N102+N104+N106</f>
        <v>16182.109999999999</v>
      </c>
      <c r="O76" s="120">
        <f>O78+O80+O82+O84+O86+O88+O90+O92+O94+O96+O98+O100+O102+O104+O106</f>
        <v>25283.880130000005</v>
      </c>
      <c r="P76" s="120">
        <f t="shared" ref="P76" si="20">P78+P80+P82+P84+P86+P88+P90+P92+P94+P96+P98+P100+P102+P104+P106</f>
        <v>19751.370099999996</v>
      </c>
      <c r="Q76" s="34">
        <f>Q78+Q80+Q82+Q84+Q86+Q88+Q90+Q92+Q94+Q96+Q98+Q100+Q102+Q104+Q106</f>
        <v>33370.853440000006</v>
      </c>
      <c r="R76" s="34">
        <f t="shared" ref="R76:T76" si="21">R78+R80+R82+R84+R86+R88+R90+R92+R94+R96+R98+R100+R102+R104+R106</f>
        <v>29235.849559999999</v>
      </c>
      <c r="S76" s="34">
        <f t="shared" si="21"/>
        <v>33961.671000000002</v>
      </c>
      <c r="T76" s="34">
        <f t="shared" si="21"/>
        <v>33961.671000000002</v>
      </c>
    </row>
    <row r="77" spans="1:20" ht="15" customHeight="1">
      <c r="A77" s="813"/>
      <c r="B77" s="825"/>
      <c r="C77" s="825"/>
      <c r="D77" s="38" t="s">
        <v>47</v>
      </c>
      <c r="E77" s="32"/>
      <c r="F77" s="32"/>
      <c r="G77" s="32"/>
      <c r="H77" s="32"/>
      <c r="I77" s="33"/>
      <c r="J77" s="33"/>
      <c r="K77" s="33"/>
      <c r="L77" s="33"/>
      <c r="M77" s="33"/>
      <c r="N77" s="33"/>
      <c r="O77" s="120"/>
      <c r="P77" s="120"/>
      <c r="Q77" s="34"/>
      <c r="R77" s="34"/>
      <c r="S77" s="34"/>
      <c r="T77" s="34"/>
    </row>
    <row r="78" spans="1:20" ht="27.75" customHeight="1">
      <c r="A78" s="805"/>
      <c r="B78" s="798" t="s">
        <v>101</v>
      </c>
      <c r="C78" s="800" t="s">
        <v>779</v>
      </c>
      <c r="D78" s="423" t="s">
        <v>27</v>
      </c>
      <c r="E78" s="31" t="s">
        <v>169</v>
      </c>
      <c r="F78" s="31" t="s">
        <v>176</v>
      </c>
      <c r="G78" s="31" t="s">
        <v>782</v>
      </c>
      <c r="H78" s="31" t="s">
        <v>113</v>
      </c>
      <c r="I78" s="424"/>
      <c r="J78" s="118"/>
      <c r="K78" s="427">
        <v>0</v>
      </c>
      <c r="L78" s="427">
        <v>0</v>
      </c>
      <c r="M78" s="531">
        <v>44.73</v>
      </c>
      <c r="N78" s="531">
        <v>44.73</v>
      </c>
      <c r="O78" s="536">
        <v>44.73</v>
      </c>
      <c r="P78" s="536">
        <v>44.73</v>
      </c>
      <c r="Q78" s="702">
        <v>94.73</v>
      </c>
      <c r="R78" s="702">
        <v>94.73</v>
      </c>
      <c r="S78" s="703">
        <v>0</v>
      </c>
      <c r="T78" s="703">
        <v>0</v>
      </c>
    </row>
    <row r="79" spans="1:20" ht="15" customHeight="1">
      <c r="A79" s="806"/>
      <c r="B79" s="799"/>
      <c r="C79" s="743"/>
      <c r="D79" s="423" t="s">
        <v>47</v>
      </c>
      <c r="E79" s="31"/>
      <c r="F79" s="31"/>
      <c r="G79" s="31"/>
      <c r="H79" s="31"/>
      <c r="I79" s="424"/>
      <c r="J79" s="118"/>
      <c r="K79" s="427"/>
      <c r="L79" s="427"/>
      <c r="M79" s="531"/>
      <c r="N79" s="531"/>
      <c r="O79" s="536"/>
      <c r="P79" s="536"/>
      <c r="Q79" s="702"/>
      <c r="R79" s="702"/>
      <c r="S79" s="703"/>
      <c r="T79" s="703"/>
    </row>
    <row r="80" spans="1:20" ht="26.25" customHeight="1">
      <c r="A80" s="805"/>
      <c r="B80" s="798" t="s">
        <v>81</v>
      </c>
      <c r="C80" s="800" t="s">
        <v>777</v>
      </c>
      <c r="D80" s="423" t="s">
        <v>27</v>
      </c>
      <c r="E80" s="31" t="s">
        <v>169</v>
      </c>
      <c r="F80" s="31" t="s">
        <v>176</v>
      </c>
      <c r="G80" s="31" t="s">
        <v>837</v>
      </c>
      <c r="H80" s="31" t="s">
        <v>113</v>
      </c>
      <c r="I80" s="424"/>
      <c r="J80" s="424"/>
      <c r="K80" s="427">
        <v>0</v>
      </c>
      <c r="L80" s="427">
        <v>0</v>
      </c>
      <c r="M80" s="531">
        <v>305.47000000000003</v>
      </c>
      <c r="N80" s="531">
        <v>203.65</v>
      </c>
      <c r="O80" s="536">
        <v>305.46800000000002</v>
      </c>
      <c r="P80" s="536">
        <v>305.46800000000002</v>
      </c>
      <c r="Q80" s="702">
        <v>436.47199999999998</v>
      </c>
      <c r="R80" s="702">
        <v>436.47199999999998</v>
      </c>
      <c r="S80" s="703">
        <v>0</v>
      </c>
      <c r="T80" s="703">
        <v>0</v>
      </c>
    </row>
    <row r="81" spans="1:20" ht="15" customHeight="1">
      <c r="A81" s="806"/>
      <c r="B81" s="799"/>
      <c r="C81" s="801"/>
      <c r="D81" s="423" t="s">
        <v>47</v>
      </c>
      <c r="E81" s="31"/>
      <c r="F81" s="31"/>
      <c r="G81" s="31"/>
      <c r="H81" s="31"/>
      <c r="I81" s="424"/>
      <c r="J81" s="424"/>
      <c r="K81" s="427"/>
      <c r="L81" s="427"/>
      <c r="M81" s="531"/>
      <c r="N81" s="531"/>
      <c r="O81" s="536"/>
      <c r="P81" s="536"/>
      <c r="Q81" s="702"/>
      <c r="R81" s="702"/>
      <c r="S81" s="703"/>
      <c r="T81" s="703"/>
    </row>
    <row r="82" spans="1:20" ht="66.75" customHeight="1">
      <c r="A82" s="816"/>
      <c r="B82" s="808" t="s">
        <v>82</v>
      </c>
      <c r="C82" s="807" t="s">
        <v>167</v>
      </c>
      <c r="D82" s="75" t="s">
        <v>27</v>
      </c>
      <c r="E82" s="31" t="s">
        <v>169</v>
      </c>
      <c r="F82" s="31" t="s">
        <v>176</v>
      </c>
      <c r="G82" s="31" t="s">
        <v>640</v>
      </c>
      <c r="H82" s="31" t="s">
        <v>113</v>
      </c>
      <c r="I82" s="333"/>
      <c r="J82" s="333"/>
      <c r="K82" s="427">
        <v>6106.25</v>
      </c>
      <c r="L82" s="427">
        <v>4605.6499999999996</v>
      </c>
      <c r="M82" s="531">
        <v>14279.6</v>
      </c>
      <c r="N82" s="125">
        <v>14126.6</v>
      </c>
      <c r="O82" s="536">
        <v>22041.597140000002</v>
      </c>
      <c r="P82" s="536">
        <v>16930.520929999999</v>
      </c>
      <c r="Q82" s="702">
        <v>29687.690340000001</v>
      </c>
      <c r="R82" s="702">
        <v>25745.525010000001</v>
      </c>
      <c r="S82" s="703">
        <v>29539.554</v>
      </c>
      <c r="T82" s="703">
        <v>29539.554</v>
      </c>
    </row>
    <row r="83" spans="1:20" ht="15.75" customHeight="1">
      <c r="A83" s="817"/>
      <c r="B83" s="808"/>
      <c r="C83" s="807"/>
      <c r="D83" s="75" t="s">
        <v>47</v>
      </c>
      <c r="E83" s="31"/>
      <c r="F83" s="31"/>
      <c r="G83" s="31"/>
      <c r="H83" s="31"/>
      <c r="I83" s="333"/>
      <c r="J83" s="333"/>
      <c r="K83" s="427"/>
      <c r="L83" s="427"/>
      <c r="M83" s="531"/>
      <c r="N83" s="125"/>
      <c r="O83" s="536"/>
      <c r="P83" s="536"/>
      <c r="Q83" s="702"/>
      <c r="R83" s="702"/>
      <c r="S83" s="703"/>
      <c r="T83" s="703"/>
    </row>
    <row r="84" spans="1:20" ht="24.75" customHeight="1">
      <c r="A84" s="816"/>
      <c r="B84" s="808" t="s">
        <v>83</v>
      </c>
      <c r="C84" s="807" t="s">
        <v>177</v>
      </c>
      <c r="D84" s="75" t="s">
        <v>27</v>
      </c>
      <c r="E84" s="31" t="s">
        <v>169</v>
      </c>
      <c r="F84" s="31" t="s">
        <v>93</v>
      </c>
      <c r="G84" s="31" t="s">
        <v>636</v>
      </c>
      <c r="H84" s="31" t="s">
        <v>113</v>
      </c>
      <c r="I84" s="333"/>
      <c r="J84" s="333"/>
      <c r="K84" s="427">
        <v>0</v>
      </c>
      <c r="L84" s="427">
        <v>0</v>
      </c>
      <c r="M84" s="534">
        <v>9.5</v>
      </c>
      <c r="N84" s="125">
        <v>0</v>
      </c>
      <c r="O84" s="536">
        <v>9.5</v>
      </c>
      <c r="P84" s="536">
        <v>9.5</v>
      </c>
      <c r="Q84" s="702">
        <v>9.5</v>
      </c>
      <c r="R84" s="702">
        <v>9.5</v>
      </c>
      <c r="S84" s="703">
        <v>0</v>
      </c>
      <c r="T84" s="703">
        <v>0</v>
      </c>
    </row>
    <row r="85" spans="1:20" ht="13.5" customHeight="1">
      <c r="A85" s="817"/>
      <c r="B85" s="808"/>
      <c r="C85" s="807"/>
      <c r="D85" s="75" t="s">
        <v>47</v>
      </c>
      <c r="E85" s="31"/>
      <c r="F85" s="31"/>
      <c r="G85" s="31"/>
      <c r="H85" s="31"/>
      <c r="I85" s="333"/>
      <c r="J85" s="333"/>
      <c r="K85" s="427"/>
      <c r="L85" s="427"/>
      <c r="M85" s="534"/>
      <c r="N85" s="125"/>
      <c r="O85" s="536"/>
      <c r="P85" s="536"/>
      <c r="Q85" s="702"/>
      <c r="R85" s="702"/>
      <c r="S85" s="703"/>
      <c r="T85" s="703"/>
    </row>
    <row r="86" spans="1:20" ht="60.75" customHeight="1">
      <c r="A86" s="816"/>
      <c r="B86" s="808" t="s">
        <v>84</v>
      </c>
      <c r="C86" s="807" t="s">
        <v>178</v>
      </c>
      <c r="D86" s="75" t="s">
        <v>27</v>
      </c>
      <c r="E86" s="31" t="s">
        <v>169</v>
      </c>
      <c r="F86" s="31" t="s">
        <v>93</v>
      </c>
      <c r="G86" s="31" t="s">
        <v>637</v>
      </c>
      <c r="H86" s="31" t="s">
        <v>113</v>
      </c>
      <c r="I86" s="333"/>
      <c r="J86" s="333"/>
      <c r="K86" s="427">
        <v>0</v>
      </c>
      <c r="L86" s="427">
        <v>0</v>
      </c>
      <c r="M86" s="534">
        <v>0</v>
      </c>
      <c r="N86" s="125">
        <v>0</v>
      </c>
      <c r="O86" s="536">
        <v>178.1</v>
      </c>
      <c r="P86" s="536">
        <v>178.1</v>
      </c>
      <c r="Q86" s="702">
        <v>178.1</v>
      </c>
      <c r="R86" s="702">
        <v>178.1</v>
      </c>
      <c r="S86" s="703">
        <v>0</v>
      </c>
      <c r="T86" s="703">
        <v>0</v>
      </c>
    </row>
    <row r="87" spans="1:20" ht="13.5" customHeight="1">
      <c r="A87" s="817"/>
      <c r="B87" s="808"/>
      <c r="C87" s="807"/>
      <c r="D87" s="75" t="s">
        <v>47</v>
      </c>
      <c r="E87" s="31"/>
      <c r="F87" s="31"/>
      <c r="G87" s="31"/>
      <c r="H87" s="31"/>
      <c r="I87" s="333"/>
      <c r="J87" s="333"/>
      <c r="K87" s="427"/>
      <c r="L87" s="427"/>
      <c r="M87" s="534"/>
      <c r="N87" s="125"/>
      <c r="O87" s="536"/>
      <c r="P87" s="536"/>
      <c r="Q87" s="702"/>
      <c r="R87" s="702"/>
      <c r="S87" s="703"/>
      <c r="T87" s="703"/>
    </row>
    <row r="88" spans="1:20" ht="49.5" customHeight="1">
      <c r="A88" s="816"/>
      <c r="B88" s="808" t="s">
        <v>85</v>
      </c>
      <c r="C88" s="807" t="s">
        <v>179</v>
      </c>
      <c r="D88" s="75" t="s">
        <v>27</v>
      </c>
      <c r="E88" s="31" t="s">
        <v>169</v>
      </c>
      <c r="F88" s="31" t="s">
        <v>94</v>
      </c>
      <c r="G88" s="31" t="s">
        <v>638</v>
      </c>
      <c r="H88" s="31" t="s">
        <v>158</v>
      </c>
      <c r="I88" s="125"/>
      <c r="J88" s="333"/>
      <c r="K88" s="427">
        <v>410.02</v>
      </c>
      <c r="L88" s="427">
        <v>231.31</v>
      </c>
      <c r="M88" s="534">
        <v>767.04</v>
      </c>
      <c r="N88" s="125">
        <v>572.44000000000005</v>
      </c>
      <c r="O88" s="536">
        <v>1145.5609999999999</v>
      </c>
      <c r="P88" s="536">
        <v>965.47640999999999</v>
      </c>
      <c r="Q88" s="709">
        <v>1291.06746</v>
      </c>
      <c r="R88" s="702">
        <v>1291.06746</v>
      </c>
      <c r="S88" s="703">
        <v>2298.4810000000002</v>
      </c>
      <c r="T88" s="703">
        <v>2298.4810000000002</v>
      </c>
    </row>
    <row r="89" spans="1:20" ht="17.25" customHeight="1">
      <c r="A89" s="817"/>
      <c r="B89" s="808"/>
      <c r="C89" s="807"/>
      <c r="D89" s="75" t="s">
        <v>47</v>
      </c>
      <c r="E89" s="31"/>
      <c r="F89" s="31"/>
      <c r="G89" s="31"/>
      <c r="H89" s="31"/>
      <c r="I89" s="125"/>
      <c r="J89" s="333"/>
      <c r="K89" s="427"/>
      <c r="L89" s="427"/>
      <c r="M89" s="534"/>
      <c r="N89" s="125"/>
      <c r="O89" s="536"/>
      <c r="P89" s="536"/>
      <c r="Q89" s="709"/>
      <c r="R89" s="702"/>
      <c r="S89" s="703"/>
      <c r="T89" s="703"/>
    </row>
    <row r="90" spans="1:20" ht="50.25" customHeight="1">
      <c r="A90" s="820"/>
      <c r="B90" s="798" t="s">
        <v>86</v>
      </c>
      <c r="C90" s="807" t="s">
        <v>179</v>
      </c>
      <c r="D90" s="102" t="s">
        <v>27</v>
      </c>
      <c r="E90" s="31" t="s">
        <v>169</v>
      </c>
      <c r="F90" s="31" t="s">
        <v>94</v>
      </c>
      <c r="G90" s="31" t="s">
        <v>638</v>
      </c>
      <c r="H90" s="31" t="s">
        <v>152</v>
      </c>
      <c r="I90" s="125"/>
      <c r="J90" s="333"/>
      <c r="K90" s="427">
        <v>153.62</v>
      </c>
      <c r="L90" s="427">
        <v>102.32</v>
      </c>
      <c r="M90" s="534">
        <v>135.08000000000001</v>
      </c>
      <c r="N90" s="125">
        <v>108.81</v>
      </c>
      <c r="O90" s="536">
        <v>258.12517000000003</v>
      </c>
      <c r="P90" s="536">
        <v>127.9894</v>
      </c>
      <c r="Q90" s="709">
        <v>348.70821000000001</v>
      </c>
      <c r="R90" s="702">
        <v>272.95888000000002</v>
      </c>
      <c r="S90" s="703">
        <v>0</v>
      </c>
      <c r="T90" s="703">
        <v>0</v>
      </c>
    </row>
    <row r="91" spans="1:20" ht="17.25" customHeight="1">
      <c r="A91" s="820"/>
      <c r="B91" s="799"/>
      <c r="C91" s="807"/>
      <c r="D91" s="102" t="s">
        <v>47</v>
      </c>
      <c r="E91" s="31"/>
      <c r="F91" s="31"/>
      <c r="G91" s="31"/>
      <c r="H91" s="31"/>
      <c r="I91" s="333"/>
      <c r="J91" s="333"/>
      <c r="K91" s="427"/>
      <c r="L91" s="427"/>
      <c r="M91" s="534"/>
      <c r="N91" s="125"/>
      <c r="O91" s="536"/>
      <c r="P91" s="536"/>
      <c r="Q91" s="702"/>
      <c r="R91" s="702"/>
      <c r="S91" s="703"/>
      <c r="T91" s="703"/>
    </row>
    <row r="92" spans="1:20" ht="59.25" customHeight="1">
      <c r="A92" s="805"/>
      <c r="B92" s="798" t="s">
        <v>183</v>
      </c>
      <c r="C92" s="807" t="s">
        <v>179</v>
      </c>
      <c r="D92" s="254" t="s">
        <v>27</v>
      </c>
      <c r="E92" s="31" t="s">
        <v>169</v>
      </c>
      <c r="F92" s="31" t="s">
        <v>94</v>
      </c>
      <c r="G92" s="31" t="s">
        <v>638</v>
      </c>
      <c r="H92" s="31" t="s">
        <v>160</v>
      </c>
      <c r="I92" s="333"/>
      <c r="J92" s="333"/>
      <c r="K92" s="427">
        <v>3</v>
      </c>
      <c r="L92" s="427">
        <v>2.35</v>
      </c>
      <c r="M92" s="534">
        <v>3</v>
      </c>
      <c r="N92" s="125">
        <v>2.35</v>
      </c>
      <c r="O92" s="536">
        <v>3</v>
      </c>
      <c r="P92" s="536">
        <v>2.3516599999999999</v>
      </c>
      <c r="Q92" s="702">
        <v>2.99166</v>
      </c>
      <c r="R92" s="702">
        <v>2.3516599999999999</v>
      </c>
      <c r="S92" s="703">
        <v>0</v>
      </c>
      <c r="T92" s="703">
        <v>0</v>
      </c>
    </row>
    <row r="93" spans="1:20" ht="17.25" customHeight="1">
      <c r="A93" s="806"/>
      <c r="B93" s="799"/>
      <c r="C93" s="807"/>
      <c r="D93" s="254" t="s">
        <v>47</v>
      </c>
      <c r="E93" s="31"/>
      <c r="F93" s="31"/>
      <c r="G93" s="31"/>
      <c r="H93" s="31"/>
      <c r="I93" s="333"/>
      <c r="J93" s="333"/>
      <c r="K93" s="427"/>
      <c r="L93" s="427"/>
      <c r="M93" s="534"/>
      <c r="N93" s="125"/>
      <c r="O93" s="536"/>
      <c r="P93" s="536"/>
      <c r="Q93" s="702"/>
      <c r="R93" s="702"/>
      <c r="S93" s="703"/>
      <c r="T93" s="703"/>
    </row>
    <row r="94" spans="1:20" ht="57.75" customHeight="1">
      <c r="A94" s="805"/>
      <c r="B94" s="798" t="s">
        <v>88</v>
      </c>
      <c r="C94" s="807" t="s">
        <v>179</v>
      </c>
      <c r="D94" s="331" t="s">
        <v>27</v>
      </c>
      <c r="E94" s="31" t="s">
        <v>169</v>
      </c>
      <c r="F94" s="31" t="s">
        <v>94</v>
      </c>
      <c r="G94" s="31" t="s">
        <v>638</v>
      </c>
      <c r="H94" s="31" t="s">
        <v>600</v>
      </c>
      <c r="I94" s="333"/>
      <c r="J94" s="333"/>
      <c r="K94" s="427">
        <v>109.99</v>
      </c>
      <c r="L94" s="427">
        <v>72.33</v>
      </c>
      <c r="M94" s="534">
        <v>211.39</v>
      </c>
      <c r="N94" s="125">
        <v>209.88</v>
      </c>
      <c r="O94" s="536">
        <v>320.34550000000002</v>
      </c>
      <c r="P94" s="536">
        <v>273.57236</v>
      </c>
      <c r="Q94" s="702">
        <v>389.22158000000002</v>
      </c>
      <c r="R94" s="702">
        <v>273.57236</v>
      </c>
      <c r="S94" s="703">
        <v>0</v>
      </c>
      <c r="T94" s="703">
        <v>0</v>
      </c>
    </row>
    <row r="95" spans="1:20" ht="17.25" customHeight="1">
      <c r="A95" s="806"/>
      <c r="B95" s="799"/>
      <c r="C95" s="807"/>
      <c r="D95" s="331" t="s">
        <v>47</v>
      </c>
      <c r="E95" s="31"/>
      <c r="F95" s="31"/>
      <c r="G95" s="31"/>
      <c r="H95" s="31"/>
      <c r="I95" s="333"/>
      <c r="J95" s="333"/>
      <c r="K95" s="427"/>
      <c r="L95" s="427"/>
      <c r="M95" s="534"/>
      <c r="N95" s="125"/>
      <c r="O95" s="536"/>
      <c r="P95" s="536"/>
      <c r="Q95" s="702"/>
      <c r="R95" s="702"/>
      <c r="S95" s="703"/>
      <c r="T95" s="703"/>
    </row>
    <row r="96" spans="1:20" ht="59.25" customHeight="1">
      <c r="A96" s="805"/>
      <c r="B96" s="798" t="s">
        <v>522</v>
      </c>
      <c r="C96" s="807" t="s">
        <v>179</v>
      </c>
      <c r="D96" s="423" t="s">
        <v>27</v>
      </c>
      <c r="E96" s="31" t="s">
        <v>169</v>
      </c>
      <c r="F96" s="31" t="s">
        <v>94</v>
      </c>
      <c r="G96" s="31" t="s">
        <v>638</v>
      </c>
      <c r="H96" s="31" t="s">
        <v>557</v>
      </c>
      <c r="I96" s="424"/>
      <c r="J96" s="424"/>
      <c r="K96" s="427">
        <v>0</v>
      </c>
      <c r="L96" s="427">
        <v>0</v>
      </c>
      <c r="M96" s="534">
        <v>0.75</v>
      </c>
      <c r="N96" s="125">
        <v>0.63</v>
      </c>
      <c r="O96" s="536">
        <v>0.75383</v>
      </c>
      <c r="P96" s="536">
        <v>0.63277000000000005</v>
      </c>
      <c r="Q96" s="702">
        <v>1.8289200000000001</v>
      </c>
      <c r="R96" s="702">
        <v>1.8289200000000001</v>
      </c>
      <c r="S96" s="703">
        <v>0</v>
      </c>
      <c r="T96" s="703">
        <v>0</v>
      </c>
    </row>
    <row r="97" spans="1:20" ht="17.25" customHeight="1">
      <c r="A97" s="806"/>
      <c r="B97" s="799"/>
      <c r="C97" s="807"/>
      <c r="D97" s="423" t="s">
        <v>47</v>
      </c>
      <c r="E97" s="31"/>
      <c r="F97" s="31"/>
      <c r="G97" s="31"/>
      <c r="H97" s="31"/>
      <c r="I97" s="424"/>
      <c r="J97" s="424"/>
      <c r="K97" s="427"/>
      <c r="L97" s="427"/>
      <c r="M97" s="534"/>
      <c r="N97" s="125"/>
      <c r="O97" s="536"/>
      <c r="P97" s="536"/>
      <c r="Q97" s="702"/>
      <c r="R97" s="702"/>
      <c r="S97" s="703"/>
      <c r="T97" s="703"/>
    </row>
    <row r="98" spans="1:20" ht="32.25" customHeight="1">
      <c r="A98" s="820"/>
      <c r="B98" s="808" t="s">
        <v>458</v>
      </c>
      <c r="C98" s="800" t="s">
        <v>376</v>
      </c>
      <c r="D98" s="102" t="s">
        <v>27</v>
      </c>
      <c r="E98" s="31" t="s">
        <v>169</v>
      </c>
      <c r="F98" s="31" t="s">
        <v>94</v>
      </c>
      <c r="G98" s="31" t="s">
        <v>639</v>
      </c>
      <c r="H98" s="31" t="s">
        <v>377</v>
      </c>
      <c r="I98" s="333"/>
      <c r="J98" s="333"/>
      <c r="K98" s="427">
        <v>404.79</v>
      </c>
      <c r="L98" s="427">
        <v>254.43</v>
      </c>
      <c r="M98" s="534">
        <v>699.74</v>
      </c>
      <c r="N98" s="125">
        <v>650.84</v>
      </c>
      <c r="O98" s="536">
        <v>650.83654999999999</v>
      </c>
      <c r="P98" s="536">
        <v>650.83654999999999</v>
      </c>
      <c r="Q98" s="702">
        <v>650.83654999999999</v>
      </c>
      <c r="R98" s="702">
        <v>650.83654999999999</v>
      </c>
      <c r="S98" s="118">
        <v>2123.636</v>
      </c>
      <c r="T98" s="703">
        <v>2123.636</v>
      </c>
    </row>
    <row r="99" spans="1:20" ht="17.25" customHeight="1">
      <c r="A99" s="820"/>
      <c r="B99" s="808"/>
      <c r="C99" s="801"/>
      <c r="D99" s="102" t="s">
        <v>47</v>
      </c>
      <c r="E99" s="31"/>
      <c r="F99" s="31"/>
      <c r="G99" s="31"/>
      <c r="H99" s="31"/>
      <c r="I99" s="333"/>
      <c r="J99" s="333"/>
      <c r="K99" s="427"/>
      <c r="L99" s="427"/>
      <c r="M99" s="534"/>
      <c r="N99" s="125"/>
      <c r="O99" s="536"/>
      <c r="P99" s="536"/>
      <c r="Q99" s="702"/>
      <c r="R99" s="702"/>
      <c r="S99" s="703"/>
      <c r="T99" s="703"/>
    </row>
    <row r="100" spans="1:20" ht="32.25" customHeight="1">
      <c r="A100" s="820"/>
      <c r="B100" s="808" t="s">
        <v>459</v>
      </c>
      <c r="C100" s="800" t="s">
        <v>376</v>
      </c>
      <c r="D100" s="102" t="s">
        <v>27</v>
      </c>
      <c r="E100" s="31" t="s">
        <v>169</v>
      </c>
      <c r="F100" s="31" t="s">
        <v>94</v>
      </c>
      <c r="G100" s="31" t="s">
        <v>639</v>
      </c>
      <c r="H100" s="31" t="s">
        <v>152</v>
      </c>
      <c r="I100" s="333"/>
      <c r="J100" s="333"/>
      <c r="K100" s="427">
        <v>71.930000000000007</v>
      </c>
      <c r="L100" s="427">
        <v>0</v>
      </c>
      <c r="M100" s="534">
        <v>26.14</v>
      </c>
      <c r="N100" s="125">
        <v>26.14</v>
      </c>
      <c r="O100" s="536">
        <v>89.813519999999997</v>
      </c>
      <c r="P100" s="536">
        <v>26.142600000000002</v>
      </c>
      <c r="Q100" s="702">
        <v>37.71848</v>
      </c>
      <c r="R100" s="702">
        <v>36.918480000000002</v>
      </c>
      <c r="S100" s="703">
        <v>0</v>
      </c>
      <c r="T100" s="703">
        <v>0</v>
      </c>
    </row>
    <row r="101" spans="1:20" ht="14.25" customHeight="1">
      <c r="A101" s="820"/>
      <c r="B101" s="808"/>
      <c r="C101" s="801"/>
      <c r="D101" s="102" t="s">
        <v>47</v>
      </c>
      <c r="E101" s="31"/>
      <c r="F101" s="31"/>
      <c r="G101" s="31"/>
      <c r="H101" s="31"/>
      <c r="I101" s="333"/>
      <c r="J101" s="333"/>
      <c r="K101" s="427"/>
      <c r="L101" s="427"/>
      <c r="M101" s="534"/>
      <c r="N101" s="125"/>
      <c r="O101" s="536"/>
      <c r="P101" s="536"/>
      <c r="Q101" s="702"/>
      <c r="R101" s="702"/>
      <c r="S101" s="703"/>
      <c r="T101" s="703"/>
    </row>
    <row r="102" spans="1:20" ht="36" customHeight="1">
      <c r="A102" s="805"/>
      <c r="B102" s="808" t="s">
        <v>460</v>
      </c>
      <c r="C102" s="800" t="s">
        <v>376</v>
      </c>
      <c r="D102" s="331" t="s">
        <v>27</v>
      </c>
      <c r="E102" s="31" t="s">
        <v>169</v>
      </c>
      <c r="F102" s="31" t="s">
        <v>94</v>
      </c>
      <c r="G102" s="31" t="s">
        <v>639</v>
      </c>
      <c r="H102" s="31" t="s">
        <v>603</v>
      </c>
      <c r="I102" s="333"/>
      <c r="J102" s="333"/>
      <c r="K102" s="427">
        <v>81.55</v>
      </c>
      <c r="L102" s="427">
        <v>70.7</v>
      </c>
      <c r="M102" s="534">
        <v>247.47</v>
      </c>
      <c r="N102" s="125">
        <v>232.7</v>
      </c>
      <c r="O102" s="536">
        <v>232.70331999999999</v>
      </c>
      <c r="P102" s="536">
        <v>232.70331999999999</v>
      </c>
      <c r="Q102" s="702">
        <v>232.70446000000001</v>
      </c>
      <c r="R102" s="702">
        <v>232.70446000000001</v>
      </c>
      <c r="S102" s="703">
        <v>0</v>
      </c>
      <c r="T102" s="703">
        <v>0</v>
      </c>
    </row>
    <row r="103" spans="1:20" ht="14.25" customHeight="1">
      <c r="A103" s="806"/>
      <c r="B103" s="808"/>
      <c r="C103" s="801"/>
      <c r="D103" s="331" t="s">
        <v>47</v>
      </c>
      <c r="E103" s="31"/>
      <c r="F103" s="31"/>
      <c r="G103" s="31"/>
      <c r="H103" s="31"/>
      <c r="I103" s="333"/>
      <c r="J103" s="333"/>
      <c r="K103" s="427"/>
      <c r="L103" s="427"/>
      <c r="M103" s="534"/>
      <c r="N103" s="125"/>
      <c r="O103" s="536"/>
      <c r="P103" s="536"/>
      <c r="Q103" s="702"/>
      <c r="R103" s="702"/>
      <c r="S103" s="703"/>
      <c r="T103" s="703"/>
    </row>
    <row r="104" spans="1:20" ht="24" customHeight="1">
      <c r="A104" s="805"/>
      <c r="B104" s="798" t="s">
        <v>461</v>
      </c>
      <c r="C104" s="800" t="s">
        <v>376</v>
      </c>
      <c r="D104" s="255" t="s">
        <v>27</v>
      </c>
      <c r="E104" s="31" t="s">
        <v>169</v>
      </c>
      <c r="F104" s="31" t="s">
        <v>94</v>
      </c>
      <c r="G104" s="31" t="s">
        <v>639</v>
      </c>
      <c r="H104" s="31" t="s">
        <v>160</v>
      </c>
      <c r="I104" s="333"/>
      <c r="J104" s="333"/>
      <c r="K104" s="427">
        <v>2</v>
      </c>
      <c r="L104" s="427">
        <v>0.39</v>
      </c>
      <c r="M104" s="534">
        <v>0.39</v>
      </c>
      <c r="N104" s="125">
        <v>0.39</v>
      </c>
      <c r="O104" s="536">
        <v>0.39438000000000001</v>
      </c>
      <c r="P104" s="536">
        <v>0.39438000000000001</v>
      </c>
      <c r="Q104" s="702">
        <v>0.39438000000000001</v>
      </c>
      <c r="R104" s="702">
        <v>0.39438000000000001</v>
      </c>
      <c r="S104" s="703">
        <v>0</v>
      </c>
      <c r="T104" s="703">
        <v>0</v>
      </c>
    </row>
    <row r="105" spans="1:20" ht="14.25" customHeight="1">
      <c r="A105" s="806"/>
      <c r="B105" s="799"/>
      <c r="C105" s="801"/>
      <c r="D105" s="255" t="s">
        <v>47</v>
      </c>
      <c r="E105" s="31"/>
      <c r="F105" s="31"/>
      <c r="G105" s="31"/>
      <c r="H105" s="31"/>
      <c r="I105" s="333"/>
      <c r="J105" s="333"/>
      <c r="K105" s="427"/>
      <c r="L105" s="427"/>
      <c r="M105" s="534"/>
      <c r="N105" s="125"/>
      <c r="O105" s="536"/>
      <c r="P105" s="536"/>
      <c r="Q105" s="702"/>
      <c r="R105" s="702"/>
      <c r="S105" s="703"/>
      <c r="T105" s="703"/>
    </row>
    <row r="106" spans="1:20" ht="25.5" customHeight="1">
      <c r="A106" s="805"/>
      <c r="B106" s="798" t="s">
        <v>463</v>
      </c>
      <c r="C106" s="800" t="s">
        <v>376</v>
      </c>
      <c r="D106" s="423" t="s">
        <v>27</v>
      </c>
      <c r="E106" s="31" t="s">
        <v>169</v>
      </c>
      <c r="F106" s="31" t="s">
        <v>94</v>
      </c>
      <c r="G106" s="31" t="s">
        <v>639</v>
      </c>
      <c r="H106" s="31" t="s">
        <v>557</v>
      </c>
      <c r="I106" s="424"/>
      <c r="J106" s="424"/>
      <c r="K106" s="427">
        <v>0</v>
      </c>
      <c r="L106" s="427">
        <v>0</v>
      </c>
      <c r="M106" s="534">
        <v>2.95</v>
      </c>
      <c r="N106" s="125">
        <v>2.95</v>
      </c>
      <c r="O106" s="536">
        <v>2.9517199999999999</v>
      </c>
      <c r="P106" s="536">
        <v>2.9517199999999999</v>
      </c>
      <c r="Q106" s="702">
        <v>8.8894000000000002</v>
      </c>
      <c r="R106" s="702">
        <v>8.8894000000000002</v>
      </c>
      <c r="S106" s="703">
        <v>0</v>
      </c>
      <c r="T106" s="703">
        <v>0</v>
      </c>
    </row>
    <row r="107" spans="1:20" ht="14.25" customHeight="1">
      <c r="A107" s="806"/>
      <c r="B107" s="799"/>
      <c r="C107" s="801"/>
      <c r="D107" s="423" t="s">
        <v>47</v>
      </c>
      <c r="E107" s="31"/>
      <c r="F107" s="31"/>
      <c r="G107" s="31"/>
      <c r="H107" s="31"/>
      <c r="I107" s="424"/>
      <c r="J107" s="424"/>
      <c r="K107" s="427"/>
      <c r="L107" s="427"/>
      <c r="M107" s="534"/>
      <c r="N107" s="125"/>
      <c r="O107" s="536"/>
      <c r="P107" s="536"/>
      <c r="Q107" s="702"/>
      <c r="R107" s="702"/>
      <c r="S107" s="703"/>
      <c r="T107" s="703"/>
    </row>
    <row r="108" spans="1:20" ht="116.25" customHeight="1">
      <c r="A108" s="818">
        <v>3</v>
      </c>
      <c r="B108" s="790" t="s">
        <v>72</v>
      </c>
      <c r="C108" s="790" t="s">
        <v>526</v>
      </c>
      <c r="D108" s="42" t="s">
        <v>27</v>
      </c>
      <c r="E108" s="27" t="s">
        <v>169</v>
      </c>
      <c r="F108" s="27" t="s">
        <v>182</v>
      </c>
      <c r="G108" s="27" t="s">
        <v>656</v>
      </c>
      <c r="H108" s="27" t="s">
        <v>77</v>
      </c>
      <c r="I108" s="28">
        <f t="shared" ref="I108:N108" si="22">I110+I120</f>
        <v>5281.91</v>
      </c>
      <c r="J108" s="28">
        <f t="shared" si="22"/>
        <v>5176.43</v>
      </c>
      <c r="K108" s="28">
        <f t="shared" si="22"/>
        <v>1103.01</v>
      </c>
      <c r="L108" s="28">
        <f t="shared" si="22"/>
        <v>172.9</v>
      </c>
      <c r="M108" s="28">
        <f t="shared" si="22"/>
        <v>3880.42</v>
      </c>
      <c r="N108" s="28">
        <f t="shared" si="22"/>
        <v>1419.6</v>
      </c>
      <c r="O108" s="541">
        <f>O110+O120</f>
        <v>4150.8716899999999</v>
      </c>
      <c r="P108" s="541">
        <f t="shared" ref="P108:T108" si="23">P110+P120</f>
        <v>3905.1582399999998</v>
      </c>
      <c r="Q108" s="29">
        <f t="shared" si="23"/>
        <v>4403.9859999999999</v>
      </c>
      <c r="R108" s="29">
        <f t="shared" si="23"/>
        <v>4249.3885</v>
      </c>
      <c r="S108" s="29">
        <f t="shared" si="23"/>
        <v>2784.6099999999997</v>
      </c>
      <c r="T108" s="29">
        <f t="shared" si="23"/>
        <v>2784.6099999999997</v>
      </c>
    </row>
    <row r="109" spans="1:20" ht="18.75" customHeight="1">
      <c r="A109" s="819"/>
      <c r="B109" s="790"/>
      <c r="C109" s="790"/>
      <c r="D109" s="42" t="s">
        <v>47</v>
      </c>
      <c r="E109" s="27"/>
      <c r="F109" s="27"/>
      <c r="G109" s="27"/>
      <c r="H109" s="27"/>
      <c r="I109" s="28"/>
      <c r="J109" s="28"/>
      <c r="K109" s="28"/>
      <c r="L109" s="28"/>
      <c r="M109" s="28"/>
      <c r="N109" s="28"/>
      <c r="O109" s="541"/>
      <c r="P109" s="541"/>
      <c r="Q109" s="29"/>
      <c r="R109" s="29"/>
      <c r="S109" s="29"/>
      <c r="T109" s="29"/>
    </row>
    <row r="110" spans="1:20" ht="107.25" customHeight="1">
      <c r="A110" s="812" t="s">
        <v>124</v>
      </c>
      <c r="B110" s="804" t="s">
        <v>105</v>
      </c>
      <c r="C110" s="804" t="s">
        <v>896</v>
      </c>
      <c r="D110" s="45" t="s">
        <v>27</v>
      </c>
      <c r="E110" s="46" t="s">
        <v>169</v>
      </c>
      <c r="F110" s="46" t="s">
        <v>182</v>
      </c>
      <c r="G110" s="46" t="s">
        <v>657</v>
      </c>
      <c r="H110" s="46" t="s">
        <v>77</v>
      </c>
      <c r="I110" s="33">
        <v>2128.0500000000002</v>
      </c>
      <c r="J110" s="33">
        <v>2094.0500000000002</v>
      </c>
      <c r="K110" s="33">
        <f>K112+K114+K116+K118</f>
        <v>1103.01</v>
      </c>
      <c r="L110" s="33">
        <f t="shared" ref="L110:N110" si="24">L112+L114+L116+L118</f>
        <v>172.9</v>
      </c>
      <c r="M110" s="33">
        <f t="shared" si="24"/>
        <v>1818.3400000000001</v>
      </c>
      <c r="N110" s="33">
        <f t="shared" si="24"/>
        <v>1419.6</v>
      </c>
      <c r="O110" s="120">
        <f>O112+O114+O116+O118</f>
        <v>2088.79169</v>
      </c>
      <c r="P110" s="120">
        <f t="shared" ref="P110" si="25">P112+P114+P116+P118</f>
        <v>1843.0782400000001</v>
      </c>
      <c r="Q110" s="34">
        <f>Q112+Q114+Q116+Q118</f>
        <v>2341.9059999999999</v>
      </c>
      <c r="R110" s="34">
        <f t="shared" ref="R110:T110" si="26">R112+R114+R116+R118</f>
        <v>2187.3085000000001</v>
      </c>
      <c r="S110" s="34">
        <f t="shared" si="26"/>
        <v>2242.6099999999997</v>
      </c>
      <c r="T110" s="34">
        <f t="shared" si="26"/>
        <v>2242.6099999999997</v>
      </c>
    </row>
    <row r="111" spans="1:20" ht="13.5" customHeight="1">
      <c r="A111" s="813"/>
      <c r="B111" s="804"/>
      <c r="C111" s="804"/>
      <c r="D111" s="45" t="s">
        <v>47</v>
      </c>
      <c r="E111" s="46"/>
      <c r="F111" s="46"/>
      <c r="G111" s="46"/>
      <c r="H111" s="46"/>
      <c r="I111" s="30"/>
      <c r="J111" s="30"/>
      <c r="K111" s="30"/>
      <c r="L111" s="30"/>
      <c r="M111" s="30"/>
      <c r="N111" s="30"/>
      <c r="O111" s="539"/>
      <c r="P111" s="539"/>
      <c r="Q111" s="702"/>
      <c r="R111" s="702"/>
      <c r="S111" s="702"/>
      <c r="T111" s="702"/>
    </row>
    <row r="112" spans="1:20" ht="44.25" customHeight="1">
      <c r="A112" s="816"/>
      <c r="B112" s="808" t="s">
        <v>101</v>
      </c>
      <c r="C112" s="807" t="s">
        <v>181</v>
      </c>
      <c r="D112" s="75" t="s">
        <v>27</v>
      </c>
      <c r="E112" s="31" t="s">
        <v>169</v>
      </c>
      <c r="F112" s="31" t="s">
        <v>182</v>
      </c>
      <c r="G112" s="31" t="s">
        <v>659</v>
      </c>
      <c r="H112" s="31" t="s">
        <v>113</v>
      </c>
      <c r="I112" s="335"/>
      <c r="J112" s="335"/>
      <c r="K112" s="427">
        <v>271.20999999999998</v>
      </c>
      <c r="L112" s="427">
        <v>172.9</v>
      </c>
      <c r="M112" s="531">
        <v>568.94000000000005</v>
      </c>
      <c r="N112" s="125">
        <v>460.76</v>
      </c>
      <c r="O112" s="536">
        <v>839.39169000000004</v>
      </c>
      <c r="P112" s="536">
        <v>740.95824000000005</v>
      </c>
      <c r="Q112" s="702">
        <v>1092.5060000000001</v>
      </c>
      <c r="R112" s="702">
        <v>959.9085</v>
      </c>
      <c r="S112" s="703">
        <v>1410.81</v>
      </c>
      <c r="T112" s="703">
        <v>1410.81</v>
      </c>
    </row>
    <row r="113" spans="1:20" ht="14.25" customHeight="1">
      <c r="A113" s="817"/>
      <c r="B113" s="808"/>
      <c r="C113" s="807"/>
      <c r="D113" s="75" t="s">
        <v>47</v>
      </c>
      <c r="E113" s="31"/>
      <c r="F113" s="31"/>
      <c r="G113" s="31"/>
      <c r="H113" s="31"/>
      <c r="I113" s="335"/>
      <c r="J113" s="335"/>
      <c r="K113" s="427"/>
      <c r="L113" s="427"/>
      <c r="M113" s="531"/>
      <c r="N113" s="125"/>
      <c r="O113" s="536"/>
      <c r="P113" s="536"/>
      <c r="Q113" s="702"/>
      <c r="R113" s="702"/>
      <c r="S113" s="703"/>
      <c r="T113" s="703"/>
    </row>
    <row r="114" spans="1:20" ht="46.5" customHeight="1">
      <c r="A114" s="805"/>
      <c r="B114" s="798" t="s">
        <v>81</v>
      </c>
      <c r="C114" s="800" t="s">
        <v>450</v>
      </c>
      <c r="D114" s="146" t="s">
        <v>27</v>
      </c>
      <c r="E114" s="31" t="s">
        <v>169</v>
      </c>
      <c r="F114" s="31" t="s">
        <v>182</v>
      </c>
      <c r="G114" s="31" t="s">
        <v>658</v>
      </c>
      <c r="H114" s="31" t="s">
        <v>113</v>
      </c>
      <c r="I114" s="335"/>
      <c r="J114" s="335"/>
      <c r="K114" s="427">
        <v>831.8</v>
      </c>
      <c r="L114" s="427">
        <v>0</v>
      </c>
      <c r="M114" s="531">
        <v>831.8</v>
      </c>
      <c r="N114" s="125">
        <v>831.8</v>
      </c>
      <c r="O114" s="536">
        <v>831.8</v>
      </c>
      <c r="P114" s="536">
        <v>831.8</v>
      </c>
      <c r="Q114" s="702">
        <v>831.8</v>
      </c>
      <c r="R114" s="702">
        <v>831.8</v>
      </c>
      <c r="S114" s="703">
        <v>831.8</v>
      </c>
      <c r="T114" s="703">
        <v>831.8</v>
      </c>
    </row>
    <row r="115" spans="1:20" ht="14.25" customHeight="1">
      <c r="A115" s="806"/>
      <c r="B115" s="799"/>
      <c r="C115" s="801"/>
      <c r="D115" s="146" t="s">
        <v>47</v>
      </c>
      <c r="E115" s="31"/>
      <c r="F115" s="31"/>
      <c r="G115" s="31"/>
      <c r="H115" s="31"/>
      <c r="I115" s="335"/>
      <c r="J115" s="335"/>
      <c r="K115" s="427"/>
      <c r="L115" s="427"/>
      <c r="M115" s="531"/>
      <c r="N115" s="531"/>
      <c r="O115" s="536"/>
      <c r="P115" s="536"/>
      <c r="Q115" s="702"/>
      <c r="R115" s="702"/>
      <c r="S115" s="703"/>
      <c r="T115" s="703"/>
    </row>
    <row r="116" spans="1:20" ht="42" customHeight="1">
      <c r="A116" s="816"/>
      <c r="B116" s="798" t="s">
        <v>82</v>
      </c>
      <c r="C116" s="800" t="s">
        <v>442</v>
      </c>
      <c r="D116" s="75" t="s">
        <v>27</v>
      </c>
      <c r="E116" s="31" t="s">
        <v>169</v>
      </c>
      <c r="F116" s="31" t="s">
        <v>182</v>
      </c>
      <c r="G116" s="31" t="s">
        <v>660</v>
      </c>
      <c r="H116" s="31" t="s">
        <v>114</v>
      </c>
      <c r="I116" s="335"/>
      <c r="J116" s="335"/>
      <c r="K116" s="427">
        <v>0</v>
      </c>
      <c r="L116" s="427">
        <v>0</v>
      </c>
      <c r="M116" s="531">
        <v>100</v>
      </c>
      <c r="N116" s="531">
        <v>0</v>
      </c>
      <c r="O116" s="536">
        <v>100</v>
      </c>
      <c r="P116" s="536">
        <v>48</v>
      </c>
      <c r="Q116" s="702">
        <v>100</v>
      </c>
      <c r="R116" s="702">
        <v>78</v>
      </c>
      <c r="S116" s="703">
        <v>0</v>
      </c>
      <c r="T116" s="703">
        <v>0</v>
      </c>
    </row>
    <row r="117" spans="1:20" ht="16.5" customHeight="1">
      <c r="A117" s="817"/>
      <c r="B117" s="799"/>
      <c r="C117" s="801"/>
      <c r="D117" s="75" t="s">
        <v>47</v>
      </c>
      <c r="E117" s="31"/>
      <c r="F117" s="31"/>
      <c r="G117" s="31"/>
      <c r="H117" s="31"/>
      <c r="I117" s="335"/>
      <c r="J117" s="335"/>
      <c r="K117" s="427"/>
      <c r="L117" s="427"/>
      <c r="M117" s="531"/>
      <c r="N117" s="531"/>
      <c r="O117" s="536"/>
      <c r="P117" s="536"/>
      <c r="Q117" s="702"/>
      <c r="R117" s="702"/>
      <c r="S117" s="703"/>
      <c r="T117" s="703"/>
    </row>
    <row r="118" spans="1:20" ht="70.5" customHeight="1">
      <c r="A118" s="805"/>
      <c r="B118" s="798" t="s">
        <v>83</v>
      </c>
      <c r="C118" s="800" t="s">
        <v>661</v>
      </c>
      <c r="D118" s="253" t="s">
        <v>27</v>
      </c>
      <c r="E118" s="31" t="s">
        <v>169</v>
      </c>
      <c r="F118" s="31" t="s">
        <v>182</v>
      </c>
      <c r="G118" s="31" t="s">
        <v>662</v>
      </c>
      <c r="H118" s="31" t="s">
        <v>113</v>
      </c>
      <c r="I118" s="335"/>
      <c r="J118" s="335"/>
      <c r="K118" s="427">
        <v>0</v>
      </c>
      <c r="L118" s="427">
        <v>0</v>
      </c>
      <c r="M118" s="531">
        <v>317.60000000000002</v>
      </c>
      <c r="N118" s="531">
        <v>127.04</v>
      </c>
      <c r="O118" s="536">
        <v>317.60000000000002</v>
      </c>
      <c r="P118" s="536">
        <v>222.32</v>
      </c>
      <c r="Q118" s="702">
        <v>317.60000000000002</v>
      </c>
      <c r="R118" s="702">
        <v>317.60000000000002</v>
      </c>
      <c r="S118" s="703">
        <v>0</v>
      </c>
      <c r="T118" s="703">
        <v>0</v>
      </c>
    </row>
    <row r="119" spans="1:20" ht="16.5" customHeight="1">
      <c r="A119" s="806"/>
      <c r="B119" s="799"/>
      <c r="C119" s="801"/>
      <c r="D119" s="253" t="s">
        <v>47</v>
      </c>
      <c r="E119" s="31"/>
      <c r="F119" s="31"/>
      <c r="G119" s="31"/>
      <c r="H119" s="31"/>
      <c r="I119" s="335"/>
      <c r="J119" s="335"/>
      <c r="K119" s="427"/>
      <c r="L119" s="427"/>
      <c r="M119" s="531"/>
      <c r="N119" s="531"/>
      <c r="O119" s="538"/>
      <c r="P119" s="538"/>
      <c r="Q119" s="702"/>
      <c r="R119" s="702"/>
      <c r="S119" s="703"/>
      <c r="T119" s="703"/>
    </row>
    <row r="120" spans="1:20" ht="209.25" customHeight="1">
      <c r="A120" s="812" t="s">
        <v>125</v>
      </c>
      <c r="B120" s="809" t="s">
        <v>97</v>
      </c>
      <c r="C120" s="809" t="s">
        <v>362</v>
      </c>
      <c r="D120" s="45" t="s">
        <v>27</v>
      </c>
      <c r="E120" s="46" t="s">
        <v>364</v>
      </c>
      <c r="F120" s="46" t="s">
        <v>150</v>
      </c>
      <c r="G120" s="46" t="s">
        <v>663</v>
      </c>
      <c r="H120" s="46" t="s">
        <v>77</v>
      </c>
      <c r="I120" s="33">
        <v>3153.86</v>
      </c>
      <c r="J120" s="33">
        <v>3082.38</v>
      </c>
      <c r="K120" s="33">
        <f>K126</f>
        <v>0</v>
      </c>
      <c r="L120" s="33">
        <f t="shared" ref="L120" si="27">L126</f>
        <v>0</v>
      </c>
      <c r="M120" s="33">
        <f>M122+M124+M126</f>
        <v>2062.08</v>
      </c>
      <c r="N120" s="33">
        <f t="shared" ref="N120:T120" si="28">N122+N124+N126</f>
        <v>0</v>
      </c>
      <c r="O120" s="120">
        <f>O122+O124+O126</f>
        <v>2062.08</v>
      </c>
      <c r="P120" s="120">
        <f t="shared" ref="P120:R120" si="29">P122+P124+P126</f>
        <v>2062.08</v>
      </c>
      <c r="Q120" s="34">
        <f t="shared" si="29"/>
        <v>2062.08</v>
      </c>
      <c r="R120" s="34">
        <f t="shared" si="29"/>
        <v>2062.08</v>
      </c>
      <c r="S120" s="34">
        <f t="shared" si="28"/>
        <v>542</v>
      </c>
      <c r="T120" s="34">
        <f t="shared" si="28"/>
        <v>542</v>
      </c>
    </row>
    <row r="121" spans="1:20" ht="15" customHeight="1">
      <c r="A121" s="813"/>
      <c r="B121" s="810"/>
      <c r="C121" s="810"/>
      <c r="D121" s="45" t="s">
        <v>47</v>
      </c>
      <c r="E121" s="46"/>
      <c r="F121" s="46"/>
      <c r="G121" s="46"/>
      <c r="H121" s="46"/>
      <c r="I121" s="30"/>
      <c r="J121" s="30"/>
      <c r="K121" s="30"/>
      <c r="L121" s="30"/>
      <c r="M121" s="30"/>
      <c r="N121" s="30"/>
      <c r="O121" s="539"/>
      <c r="P121" s="539"/>
      <c r="Q121" s="702"/>
      <c r="R121" s="702"/>
      <c r="S121" s="702"/>
      <c r="T121" s="702"/>
    </row>
    <row r="122" spans="1:20" ht="61.5" customHeight="1">
      <c r="A122" s="820"/>
      <c r="B122" s="798" t="s">
        <v>783</v>
      </c>
      <c r="C122" s="798" t="s">
        <v>214</v>
      </c>
      <c r="D122" s="425" t="s">
        <v>27</v>
      </c>
      <c r="E122" s="31" t="s">
        <v>364</v>
      </c>
      <c r="F122" s="31" t="s">
        <v>150</v>
      </c>
      <c r="G122" s="31" t="s">
        <v>785</v>
      </c>
      <c r="H122" s="31" t="s">
        <v>367</v>
      </c>
      <c r="I122" s="427"/>
      <c r="J122" s="427"/>
      <c r="K122" s="427">
        <v>0</v>
      </c>
      <c r="L122" s="427">
        <v>0</v>
      </c>
      <c r="M122" s="534">
        <v>463.97</v>
      </c>
      <c r="N122" s="534">
        <v>0</v>
      </c>
      <c r="O122" s="538">
        <v>463.96800000000002</v>
      </c>
      <c r="P122" s="538">
        <v>463.96800000000002</v>
      </c>
      <c r="Q122" s="702">
        <v>463.96800000000002</v>
      </c>
      <c r="R122" s="702">
        <v>463.96800000000002</v>
      </c>
      <c r="S122" s="703">
        <v>0</v>
      </c>
      <c r="T122" s="703">
        <v>0</v>
      </c>
    </row>
    <row r="123" spans="1:20" ht="15" customHeight="1">
      <c r="A123" s="820"/>
      <c r="B123" s="799"/>
      <c r="C123" s="799"/>
      <c r="D123" s="425" t="s">
        <v>47</v>
      </c>
      <c r="E123" s="31"/>
      <c r="F123" s="31"/>
      <c r="G123" s="31"/>
      <c r="H123" s="31"/>
      <c r="I123" s="427"/>
      <c r="J123" s="427"/>
      <c r="K123" s="427"/>
      <c r="L123" s="427"/>
      <c r="M123" s="534"/>
      <c r="N123" s="534"/>
      <c r="O123" s="538"/>
      <c r="P123" s="538"/>
      <c r="Q123" s="702"/>
      <c r="R123" s="702"/>
      <c r="S123" s="703"/>
      <c r="T123" s="703"/>
    </row>
    <row r="124" spans="1:20" ht="51.75" customHeight="1">
      <c r="A124" s="805"/>
      <c r="B124" s="798" t="s">
        <v>784</v>
      </c>
      <c r="C124" s="798" t="s">
        <v>214</v>
      </c>
      <c r="D124" s="425" t="s">
        <v>27</v>
      </c>
      <c r="E124" s="31" t="s">
        <v>364</v>
      </c>
      <c r="F124" s="31" t="s">
        <v>150</v>
      </c>
      <c r="G124" s="31" t="s">
        <v>664</v>
      </c>
      <c r="H124" s="31" t="s">
        <v>367</v>
      </c>
      <c r="I124" s="427"/>
      <c r="J124" s="427"/>
      <c r="K124" s="427">
        <v>0</v>
      </c>
      <c r="L124" s="427">
        <v>0</v>
      </c>
      <c r="M124" s="534">
        <v>542</v>
      </c>
      <c r="N124" s="534">
        <v>0</v>
      </c>
      <c r="O124" s="538">
        <v>542</v>
      </c>
      <c r="P124" s="538">
        <v>542</v>
      </c>
      <c r="Q124" s="702">
        <v>542</v>
      </c>
      <c r="R124" s="702">
        <v>542</v>
      </c>
      <c r="S124" s="703">
        <v>542</v>
      </c>
      <c r="T124" s="703">
        <v>542</v>
      </c>
    </row>
    <row r="125" spans="1:20" ht="15" customHeight="1">
      <c r="A125" s="806"/>
      <c r="B125" s="799"/>
      <c r="C125" s="799"/>
      <c r="D125" s="425" t="s">
        <v>47</v>
      </c>
      <c r="E125" s="31"/>
      <c r="F125" s="31"/>
      <c r="G125" s="31"/>
      <c r="H125" s="31"/>
      <c r="I125" s="427"/>
      <c r="J125" s="427"/>
      <c r="K125" s="427"/>
      <c r="L125" s="427"/>
      <c r="M125" s="534"/>
      <c r="N125" s="534"/>
      <c r="O125" s="538"/>
      <c r="P125" s="538"/>
      <c r="Q125" s="702"/>
      <c r="R125" s="702"/>
      <c r="S125" s="703"/>
      <c r="T125" s="703"/>
    </row>
    <row r="126" spans="1:20" ht="58.5" customHeight="1">
      <c r="A126" s="820"/>
      <c r="B126" s="798" t="s">
        <v>582</v>
      </c>
      <c r="C126" s="798" t="s">
        <v>214</v>
      </c>
      <c r="D126" s="310" t="s">
        <v>27</v>
      </c>
      <c r="E126" s="31" t="s">
        <v>364</v>
      </c>
      <c r="F126" s="31" t="s">
        <v>150</v>
      </c>
      <c r="G126" s="31" t="s">
        <v>786</v>
      </c>
      <c r="H126" s="31" t="s">
        <v>367</v>
      </c>
      <c r="I126" s="335"/>
      <c r="J126" s="335"/>
      <c r="K126" s="427">
        <v>0</v>
      </c>
      <c r="L126" s="427">
        <v>0</v>
      </c>
      <c r="M126" s="534">
        <v>1056.1099999999999</v>
      </c>
      <c r="N126" s="534">
        <v>0</v>
      </c>
      <c r="O126" s="538">
        <v>1056.1120000000001</v>
      </c>
      <c r="P126" s="538">
        <v>1056.1120000000001</v>
      </c>
      <c r="Q126" s="702">
        <v>1056.1120000000001</v>
      </c>
      <c r="R126" s="702">
        <v>1056.1120000000001</v>
      </c>
      <c r="S126" s="703">
        <v>0</v>
      </c>
      <c r="T126" s="703">
        <v>0</v>
      </c>
    </row>
    <row r="127" spans="1:20" ht="16.5" customHeight="1">
      <c r="A127" s="820"/>
      <c r="B127" s="799"/>
      <c r="C127" s="799"/>
      <c r="D127" s="310" t="s">
        <v>47</v>
      </c>
      <c r="E127" s="31"/>
      <c r="F127" s="31"/>
      <c r="G127" s="31"/>
      <c r="H127" s="31"/>
      <c r="I127" s="335"/>
      <c r="J127" s="335"/>
      <c r="K127" s="427"/>
      <c r="L127" s="427"/>
      <c r="M127" s="534"/>
      <c r="N127" s="534"/>
      <c r="O127" s="538"/>
      <c r="P127" s="538"/>
      <c r="Q127" s="702"/>
      <c r="R127" s="702"/>
      <c r="S127" s="703"/>
      <c r="T127" s="703"/>
    </row>
    <row r="128" spans="1:20" ht="195" customHeight="1">
      <c r="A128" s="818">
        <v>4</v>
      </c>
      <c r="B128" s="790" t="s">
        <v>72</v>
      </c>
      <c r="C128" s="790" t="s">
        <v>527</v>
      </c>
      <c r="D128" s="52" t="s">
        <v>27</v>
      </c>
      <c r="E128" s="27" t="s">
        <v>364</v>
      </c>
      <c r="F128" s="27" t="s">
        <v>365</v>
      </c>
      <c r="G128" s="27" t="s">
        <v>667</v>
      </c>
      <c r="H128" s="27" t="s">
        <v>77</v>
      </c>
      <c r="I128" s="28">
        <f>I130+I136+I140</f>
        <v>2994.4700000000003</v>
      </c>
      <c r="J128" s="28">
        <f>J130+J136+J140</f>
        <v>2508.85</v>
      </c>
      <c r="K128" s="28">
        <f t="shared" ref="K128:L128" si="30">K130+K136+K140</f>
        <v>993.08</v>
      </c>
      <c r="L128" s="28">
        <f t="shared" si="30"/>
        <v>508.9</v>
      </c>
      <c r="M128" s="28">
        <f>M130+M136+M140+M148</f>
        <v>1710.81</v>
      </c>
      <c r="N128" s="28">
        <f t="shared" ref="N128" si="31">N130+N136+N140+N148</f>
        <v>1059.6600000000001</v>
      </c>
      <c r="O128" s="541">
        <f>O130+O136+O140+O148</f>
        <v>2261.9139599999999</v>
      </c>
      <c r="P128" s="541">
        <f t="shared" ref="P128:T128" si="32">P130+P136+P140+P148</f>
        <v>2014.5877</v>
      </c>
      <c r="Q128" s="29">
        <f t="shared" si="32"/>
        <v>2747.6706100000001</v>
      </c>
      <c r="R128" s="29">
        <f t="shared" si="32"/>
        <v>2685.2253499999997</v>
      </c>
      <c r="S128" s="29">
        <f t="shared" si="32"/>
        <v>1871.2939999999999</v>
      </c>
      <c r="T128" s="29">
        <f t="shared" si="32"/>
        <v>1871.2939999999999</v>
      </c>
    </row>
    <row r="129" spans="1:20" ht="17.25" customHeight="1">
      <c r="A129" s="819"/>
      <c r="B129" s="790"/>
      <c r="C129" s="790"/>
      <c r="D129" s="52" t="s">
        <v>47</v>
      </c>
      <c r="E129" s="27"/>
      <c r="F129" s="27"/>
      <c r="G129" s="27"/>
      <c r="H129" s="27"/>
      <c r="I129" s="28"/>
      <c r="J129" s="28"/>
      <c r="K129" s="28"/>
      <c r="L129" s="28"/>
      <c r="M129" s="28"/>
      <c r="N129" s="28"/>
      <c r="O129" s="541"/>
      <c r="P129" s="541"/>
      <c r="Q129" s="29"/>
      <c r="R129" s="29"/>
      <c r="S129" s="29"/>
      <c r="T129" s="29"/>
    </row>
    <row r="130" spans="1:20" ht="121.5" customHeight="1">
      <c r="A130" s="812" t="s">
        <v>231</v>
      </c>
      <c r="B130" s="804" t="s">
        <v>105</v>
      </c>
      <c r="C130" s="804" t="s">
        <v>202</v>
      </c>
      <c r="D130" s="53" t="s">
        <v>27</v>
      </c>
      <c r="E130" s="46" t="s">
        <v>364</v>
      </c>
      <c r="F130" s="46" t="s">
        <v>365</v>
      </c>
      <c r="G130" s="46" t="s">
        <v>668</v>
      </c>
      <c r="H130" s="46" t="s">
        <v>77</v>
      </c>
      <c r="I130" s="33">
        <v>67.87</v>
      </c>
      <c r="J130" s="33">
        <v>56.47</v>
      </c>
      <c r="K130" s="33">
        <f>K132+K134</f>
        <v>6</v>
      </c>
      <c r="L130" s="33">
        <f t="shared" ref="L130:T130" si="33">L132+L134</f>
        <v>0</v>
      </c>
      <c r="M130" s="33">
        <f t="shared" si="33"/>
        <v>24.71</v>
      </c>
      <c r="N130" s="33">
        <f t="shared" si="33"/>
        <v>8.6300000000000008</v>
      </c>
      <c r="O130" s="120">
        <f t="shared" si="33"/>
        <v>17.070610000000002</v>
      </c>
      <c r="P130" s="120">
        <f t="shared" si="33"/>
        <v>8.6376500000000007</v>
      </c>
      <c r="Q130" s="34">
        <f t="shared" si="33"/>
        <v>17.070610000000002</v>
      </c>
      <c r="R130" s="34">
        <f t="shared" si="33"/>
        <v>17.070610000000002</v>
      </c>
      <c r="S130" s="34">
        <f t="shared" si="33"/>
        <v>0</v>
      </c>
      <c r="T130" s="34">
        <f t="shared" si="33"/>
        <v>0</v>
      </c>
    </row>
    <row r="131" spans="1:20" ht="16.5" customHeight="1">
      <c r="A131" s="813"/>
      <c r="B131" s="804"/>
      <c r="C131" s="804"/>
      <c r="D131" s="53" t="s">
        <v>47</v>
      </c>
      <c r="E131" s="46"/>
      <c r="F131" s="46"/>
      <c r="G131" s="46"/>
      <c r="H131" s="46"/>
      <c r="I131" s="30"/>
      <c r="J131" s="30"/>
      <c r="K131" s="30"/>
      <c r="L131" s="30"/>
      <c r="M131" s="33"/>
      <c r="N131" s="33"/>
      <c r="O131" s="539"/>
      <c r="P131" s="539"/>
      <c r="Q131" s="702"/>
      <c r="R131" s="702"/>
      <c r="S131" s="702"/>
      <c r="T131" s="702"/>
    </row>
    <row r="132" spans="1:20" ht="35.25" customHeight="1">
      <c r="A132" s="802"/>
      <c r="B132" s="798" t="s">
        <v>101</v>
      </c>
      <c r="C132" s="798" t="s">
        <v>397</v>
      </c>
      <c r="D132" s="103" t="s">
        <v>27</v>
      </c>
      <c r="E132" s="35" t="s">
        <v>364</v>
      </c>
      <c r="F132" s="35" t="s">
        <v>365</v>
      </c>
      <c r="G132" s="35" t="s">
        <v>669</v>
      </c>
      <c r="H132" s="35" t="s">
        <v>366</v>
      </c>
      <c r="I132" s="335"/>
      <c r="J132" s="335"/>
      <c r="K132" s="427">
        <v>0</v>
      </c>
      <c r="L132" s="427">
        <v>0</v>
      </c>
      <c r="M132" s="527">
        <v>18.71</v>
      </c>
      <c r="N132" s="527">
        <v>6.28</v>
      </c>
      <c r="O132" s="536">
        <v>12.47532</v>
      </c>
      <c r="P132" s="536">
        <v>6.2809200000000001</v>
      </c>
      <c r="Q132" s="702">
        <v>12.47532</v>
      </c>
      <c r="R132" s="702">
        <v>12.47532</v>
      </c>
      <c r="S132" s="118">
        <v>0</v>
      </c>
      <c r="T132" s="118">
        <v>0</v>
      </c>
    </row>
    <row r="133" spans="1:20" ht="14.25" customHeight="1">
      <c r="A133" s="803"/>
      <c r="B133" s="799"/>
      <c r="C133" s="799"/>
      <c r="D133" s="103" t="s">
        <v>47</v>
      </c>
      <c r="E133" s="35"/>
      <c r="F133" s="35"/>
      <c r="G133" s="35"/>
      <c r="H133" s="35"/>
      <c r="I133" s="335"/>
      <c r="J133" s="335"/>
      <c r="K133" s="427"/>
      <c r="L133" s="427"/>
      <c r="M133" s="527"/>
      <c r="N133" s="527"/>
      <c r="O133" s="536"/>
      <c r="P133" s="536"/>
      <c r="Q133" s="702"/>
      <c r="R133" s="702"/>
      <c r="S133" s="118"/>
      <c r="T133" s="118"/>
    </row>
    <row r="134" spans="1:20" ht="31.5" customHeight="1">
      <c r="A134" s="802"/>
      <c r="B134" s="798" t="s">
        <v>81</v>
      </c>
      <c r="C134" s="798" t="s">
        <v>397</v>
      </c>
      <c r="D134" s="334" t="s">
        <v>27</v>
      </c>
      <c r="E134" s="35" t="s">
        <v>364</v>
      </c>
      <c r="F134" s="35" t="s">
        <v>365</v>
      </c>
      <c r="G134" s="35" t="s">
        <v>671</v>
      </c>
      <c r="H134" s="35" t="s">
        <v>366</v>
      </c>
      <c r="I134" s="335"/>
      <c r="J134" s="335"/>
      <c r="K134" s="427">
        <v>6</v>
      </c>
      <c r="L134" s="427">
        <v>0</v>
      </c>
      <c r="M134" s="527">
        <v>6</v>
      </c>
      <c r="N134" s="527">
        <v>2.35</v>
      </c>
      <c r="O134" s="536">
        <v>4.5952900000000003</v>
      </c>
      <c r="P134" s="536">
        <v>2.3567300000000002</v>
      </c>
      <c r="Q134" s="702">
        <v>4.5952900000000003</v>
      </c>
      <c r="R134" s="702">
        <v>4.5952900000000003</v>
      </c>
      <c r="S134" s="118">
        <v>0</v>
      </c>
      <c r="T134" s="118">
        <v>0</v>
      </c>
    </row>
    <row r="135" spans="1:20" ht="14.25" customHeight="1">
      <c r="A135" s="803"/>
      <c r="B135" s="799"/>
      <c r="C135" s="799"/>
      <c r="D135" s="334" t="s">
        <v>47</v>
      </c>
      <c r="E135" s="35"/>
      <c r="F135" s="35"/>
      <c r="G135" s="35"/>
      <c r="H135" s="35"/>
      <c r="I135" s="335"/>
      <c r="J135" s="335"/>
      <c r="K135" s="427"/>
      <c r="L135" s="427"/>
      <c r="M135" s="527"/>
      <c r="N135" s="527"/>
      <c r="O135" s="536"/>
      <c r="P135" s="536"/>
      <c r="Q135" s="702"/>
      <c r="R135" s="702"/>
      <c r="S135" s="118"/>
      <c r="T135" s="118"/>
    </row>
    <row r="136" spans="1:20" ht="78.75" customHeight="1">
      <c r="A136" s="812" t="s">
        <v>232</v>
      </c>
      <c r="B136" s="804" t="s">
        <v>97</v>
      </c>
      <c r="C136" s="804" t="s">
        <v>206</v>
      </c>
      <c r="D136" s="53" t="s">
        <v>27</v>
      </c>
      <c r="E136" s="46" t="s">
        <v>368</v>
      </c>
      <c r="F136" s="46" t="s">
        <v>238</v>
      </c>
      <c r="G136" s="46" t="s">
        <v>672</v>
      </c>
      <c r="H136" s="46" t="s">
        <v>77</v>
      </c>
      <c r="I136" s="33">
        <v>452.3</v>
      </c>
      <c r="J136" s="33">
        <f>J138</f>
        <v>0</v>
      </c>
      <c r="K136" s="33">
        <f>K138</f>
        <v>191.58</v>
      </c>
      <c r="L136" s="33">
        <f t="shared" ref="L136:T136" si="34">L138</f>
        <v>191.58</v>
      </c>
      <c r="M136" s="33">
        <f t="shared" si="34"/>
        <v>222.6</v>
      </c>
      <c r="N136" s="33">
        <f t="shared" si="34"/>
        <v>191.58</v>
      </c>
      <c r="O136" s="120">
        <f t="shared" si="34"/>
        <v>222.6</v>
      </c>
      <c r="P136" s="120">
        <f t="shared" si="34"/>
        <v>191.57849999999999</v>
      </c>
      <c r="Q136" s="34">
        <f t="shared" si="34"/>
        <v>222.6</v>
      </c>
      <c r="R136" s="34">
        <f t="shared" si="34"/>
        <v>219.9545</v>
      </c>
      <c r="S136" s="34">
        <f t="shared" si="34"/>
        <v>222.6</v>
      </c>
      <c r="T136" s="34">
        <f t="shared" si="34"/>
        <v>222.6</v>
      </c>
    </row>
    <row r="137" spans="1:20" ht="16.5" customHeight="1">
      <c r="A137" s="813"/>
      <c r="B137" s="804"/>
      <c r="C137" s="804"/>
      <c r="D137" s="53" t="s">
        <v>47</v>
      </c>
      <c r="E137" s="46"/>
      <c r="F137" s="46"/>
      <c r="G137" s="46"/>
      <c r="H137" s="46"/>
      <c r="I137" s="30"/>
      <c r="J137" s="30"/>
      <c r="K137" s="30"/>
      <c r="L137" s="30"/>
      <c r="M137" s="30"/>
      <c r="N137" s="30"/>
      <c r="O137" s="539"/>
      <c r="P137" s="539"/>
      <c r="Q137" s="702"/>
      <c r="R137" s="702"/>
      <c r="S137" s="702"/>
      <c r="T137" s="702"/>
    </row>
    <row r="138" spans="1:20" ht="88.5" customHeight="1">
      <c r="A138" s="816"/>
      <c r="B138" s="808" t="s">
        <v>101</v>
      </c>
      <c r="C138" s="807" t="s">
        <v>215</v>
      </c>
      <c r="D138" s="75" t="s">
        <v>27</v>
      </c>
      <c r="E138" s="31" t="s">
        <v>368</v>
      </c>
      <c r="F138" s="31" t="s">
        <v>238</v>
      </c>
      <c r="G138" s="31" t="s">
        <v>673</v>
      </c>
      <c r="H138" s="31" t="s">
        <v>152</v>
      </c>
      <c r="I138" s="335"/>
      <c r="J138" s="335"/>
      <c r="K138" s="427">
        <v>191.58</v>
      </c>
      <c r="L138" s="427">
        <v>191.58</v>
      </c>
      <c r="M138" s="527">
        <v>222.6</v>
      </c>
      <c r="N138" s="527">
        <v>191.58</v>
      </c>
      <c r="O138" s="538">
        <v>222.6</v>
      </c>
      <c r="P138" s="538">
        <v>191.57849999999999</v>
      </c>
      <c r="Q138" s="702">
        <v>222.6</v>
      </c>
      <c r="R138" s="702">
        <v>219.9545</v>
      </c>
      <c r="S138" s="703">
        <v>222.6</v>
      </c>
      <c r="T138" s="703">
        <v>222.6</v>
      </c>
    </row>
    <row r="139" spans="1:20" ht="15.75" customHeight="1">
      <c r="A139" s="817"/>
      <c r="B139" s="808"/>
      <c r="C139" s="807"/>
      <c r="D139" s="75" t="s">
        <v>47</v>
      </c>
      <c r="E139" s="31"/>
      <c r="F139" s="31"/>
      <c r="G139" s="31"/>
      <c r="H139" s="31"/>
      <c r="I139" s="335"/>
      <c r="J139" s="335"/>
      <c r="K139" s="427"/>
      <c r="L139" s="427"/>
      <c r="M139" s="527"/>
      <c r="N139" s="527"/>
      <c r="O139" s="538"/>
      <c r="P139" s="538"/>
      <c r="Q139" s="702"/>
      <c r="R139" s="702"/>
      <c r="S139" s="703"/>
      <c r="T139" s="703"/>
    </row>
    <row r="140" spans="1:20" ht="111" customHeight="1">
      <c r="A140" s="812" t="s">
        <v>233</v>
      </c>
      <c r="B140" s="804" t="s">
        <v>126</v>
      </c>
      <c r="C140" s="804" t="s">
        <v>216</v>
      </c>
      <c r="D140" s="53" t="s">
        <v>27</v>
      </c>
      <c r="E140" s="46" t="s">
        <v>364</v>
      </c>
      <c r="F140" s="46" t="s">
        <v>365</v>
      </c>
      <c r="G140" s="46" t="s">
        <v>668</v>
      </c>
      <c r="H140" s="46" t="s">
        <v>77</v>
      </c>
      <c r="I140" s="33">
        <v>2474.3000000000002</v>
      </c>
      <c r="J140" s="33">
        <v>2452.38</v>
      </c>
      <c r="K140" s="33">
        <f>K142+K144+K146</f>
        <v>795.5</v>
      </c>
      <c r="L140" s="33">
        <f t="shared" ref="L140:N140" si="35">L142+L144+L146</f>
        <v>317.32</v>
      </c>
      <c r="M140" s="33">
        <f t="shared" si="35"/>
        <v>1463.5</v>
      </c>
      <c r="N140" s="33">
        <f t="shared" si="35"/>
        <v>859.45</v>
      </c>
      <c r="O140" s="120">
        <f>O142+O144+O146</f>
        <v>1988.3</v>
      </c>
      <c r="P140" s="120">
        <f t="shared" ref="P140:T140" si="36">P142+P144+P146</f>
        <v>1814.3715500000001</v>
      </c>
      <c r="Q140" s="34">
        <f t="shared" si="36"/>
        <v>2508</v>
      </c>
      <c r="R140" s="34">
        <f t="shared" si="36"/>
        <v>2448.2002399999997</v>
      </c>
      <c r="S140" s="34">
        <f t="shared" si="36"/>
        <v>1648.694</v>
      </c>
      <c r="T140" s="34">
        <f t="shared" si="36"/>
        <v>1648.694</v>
      </c>
    </row>
    <row r="141" spans="1:20" ht="16.5" customHeight="1">
      <c r="A141" s="813"/>
      <c r="B141" s="804"/>
      <c r="C141" s="804"/>
      <c r="D141" s="53" t="s">
        <v>47</v>
      </c>
      <c r="E141" s="46"/>
      <c r="F141" s="46"/>
      <c r="G141" s="46"/>
      <c r="H141" s="46"/>
      <c r="I141" s="30"/>
      <c r="J141" s="30"/>
      <c r="K141" s="30"/>
      <c r="L141" s="30"/>
      <c r="M141" s="30"/>
      <c r="N141" s="30"/>
      <c r="O141" s="539"/>
      <c r="P141" s="539"/>
      <c r="Q141" s="702"/>
      <c r="R141" s="702"/>
      <c r="S141" s="702"/>
      <c r="T141" s="702"/>
    </row>
    <row r="142" spans="1:20" ht="92.25" customHeight="1">
      <c r="A142" s="816"/>
      <c r="B142" s="808" t="s">
        <v>101</v>
      </c>
      <c r="C142" s="807" t="s">
        <v>217</v>
      </c>
      <c r="D142" s="75" t="s">
        <v>27</v>
      </c>
      <c r="E142" s="31" t="s">
        <v>364</v>
      </c>
      <c r="F142" s="31" t="s">
        <v>365</v>
      </c>
      <c r="G142" s="31" t="s">
        <v>670</v>
      </c>
      <c r="H142" s="31" t="s">
        <v>158</v>
      </c>
      <c r="I142" s="335"/>
      <c r="J142" s="335"/>
      <c r="K142" s="427">
        <v>399.02</v>
      </c>
      <c r="L142" s="427">
        <v>239.65</v>
      </c>
      <c r="M142" s="527">
        <v>887.27</v>
      </c>
      <c r="N142" s="527">
        <v>505.43</v>
      </c>
      <c r="O142" s="536">
        <v>1249.354</v>
      </c>
      <c r="P142" s="536">
        <v>1140.66606</v>
      </c>
      <c r="Q142" s="702">
        <v>1638.7671399999999</v>
      </c>
      <c r="R142" s="702">
        <v>1605.6991399999999</v>
      </c>
      <c r="S142" s="703">
        <v>1648.694</v>
      </c>
      <c r="T142" s="703">
        <v>1648.694</v>
      </c>
    </row>
    <row r="143" spans="1:20" ht="13.5" customHeight="1">
      <c r="A143" s="817"/>
      <c r="B143" s="808"/>
      <c r="C143" s="807"/>
      <c r="D143" s="75" t="s">
        <v>47</v>
      </c>
      <c r="E143" s="31"/>
      <c r="F143" s="31"/>
      <c r="G143" s="31"/>
      <c r="H143" s="31"/>
      <c r="I143" s="335"/>
      <c r="J143" s="335"/>
      <c r="K143" s="427"/>
      <c r="L143" s="427"/>
      <c r="M143" s="527"/>
      <c r="N143" s="527"/>
      <c r="O143" s="536"/>
      <c r="P143" s="536"/>
      <c r="Q143" s="702"/>
      <c r="R143" s="702"/>
      <c r="S143" s="703"/>
      <c r="T143" s="703"/>
    </row>
    <row r="144" spans="1:20" ht="102" customHeight="1">
      <c r="A144" s="805"/>
      <c r="B144" s="798" t="s">
        <v>81</v>
      </c>
      <c r="C144" s="807" t="s">
        <v>217</v>
      </c>
      <c r="D144" s="103" t="s">
        <v>27</v>
      </c>
      <c r="E144" s="31" t="s">
        <v>364</v>
      </c>
      <c r="F144" s="31" t="s">
        <v>365</v>
      </c>
      <c r="G144" s="31" t="s">
        <v>670</v>
      </c>
      <c r="H144" s="31" t="s">
        <v>152</v>
      </c>
      <c r="I144" s="335"/>
      <c r="J144" s="335"/>
      <c r="K144" s="427">
        <v>275.77</v>
      </c>
      <c r="L144" s="427">
        <v>16.77</v>
      </c>
      <c r="M144" s="527">
        <v>308.04000000000002</v>
      </c>
      <c r="N144" s="527">
        <v>210.8</v>
      </c>
      <c r="O144" s="536">
        <v>361.4</v>
      </c>
      <c r="P144" s="536">
        <v>328.17865</v>
      </c>
      <c r="Q144" s="702">
        <v>361.4</v>
      </c>
      <c r="R144" s="702">
        <v>361.4</v>
      </c>
      <c r="S144" s="703">
        <v>0</v>
      </c>
      <c r="T144" s="703">
        <v>0</v>
      </c>
    </row>
    <row r="145" spans="1:20" ht="15" customHeight="1">
      <c r="A145" s="806"/>
      <c r="B145" s="799"/>
      <c r="C145" s="807"/>
      <c r="D145" s="103" t="s">
        <v>47</v>
      </c>
      <c r="E145" s="31"/>
      <c r="F145" s="31"/>
      <c r="G145" s="31"/>
      <c r="H145" s="31"/>
      <c r="I145" s="335"/>
      <c r="J145" s="335"/>
      <c r="K145" s="427"/>
      <c r="L145" s="427"/>
      <c r="M145" s="527"/>
      <c r="N145" s="527"/>
      <c r="O145" s="538"/>
      <c r="P145" s="538"/>
      <c r="Q145" s="702"/>
      <c r="R145" s="702"/>
      <c r="S145" s="703"/>
      <c r="T145" s="703"/>
    </row>
    <row r="146" spans="1:20" ht="87" customHeight="1">
      <c r="A146" s="805"/>
      <c r="B146" s="798" t="s">
        <v>82</v>
      </c>
      <c r="C146" s="807" t="s">
        <v>217</v>
      </c>
      <c r="D146" s="334" t="s">
        <v>27</v>
      </c>
      <c r="E146" s="31" t="s">
        <v>364</v>
      </c>
      <c r="F146" s="31" t="s">
        <v>365</v>
      </c>
      <c r="G146" s="31" t="s">
        <v>670</v>
      </c>
      <c r="H146" s="31" t="s">
        <v>600</v>
      </c>
      <c r="I146" s="335"/>
      <c r="J146" s="335"/>
      <c r="K146" s="427">
        <v>120.71</v>
      </c>
      <c r="L146" s="427">
        <v>60.9</v>
      </c>
      <c r="M146" s="527">
        <v>268.19</v>
      </c>
      <c r="N146" s="527">
        <v>143.22</v>
      </c>
      <c r="O146" s="538">
        <v>377.54599999999999</v>
      </c>
      <c r="P146" s="538">
        <v>345.52683999999999</v>
      </c>
      <c r="Q146" s="702">
        <v>507.83285999999998</v>
      </c>
      <c r="R146" s="702">
        <v>481.10109999999997</v>
      </c>
      <c r="S146" s="703">
        <v>0</v>
      </c>
      <c r="T146" s="703">
        <v>0</v>
      </c>
    </row>
    <row r="147" spans="1:20" ht="15" customHeight="1">
      <c r="A147" s="806"/>
      <c r="B147" s="799"/>
      <c r="C147" s="807"/>
      <c r="D147" s="334" t="s">
        <v>47</v>
      </c>
      <c r="E147" s="31"/>
      <c r="F147" s="31"/>
      <c r="G147" s="31"/>
      <c r="H147" s="31"/>
      <c r="I147" s="335"/>
      <c r="J147" s="335"/>
      <c r="K147" s="427"/>
      <c r="L147" s="427"/>
      <c r="M147" s="527"/>
      <c r="N147" s="527"/>
      <c r="O147" s="538"/>
      <c r="P147" s="538"/>
      <c r="Q147" s="702"/>
      <c r="R147" s="702"/>
      <c r="S147" s="703"/>
      <c r="T147" s="703"/>
    </row>
    <row r="148" spans="1:20" ht="70.5" customHeight="1">
      <c r="A148" s="812" t="s">
        <v>708</v>
      </c>
      <c r="B148" s="804" t="s">
        <v>140</v>
      </c>
      <c r="C148" s="804" t="s">
        <v>787</v>
      </c>
      <c r="D148" s="426" t="s">
        <v>27</v>
      </c>
      <c r="E148" s="46" t="s">
        <v>364</v>
      </c>
      <c r="F148" s="46" t="s">
        <v>365</v>
      </c>
      <c r="G148" s="46" t="s">
        <v>838</v>
      </c>
      <c r="H148" s="46" t="s">
        <v>77</v>
      </c>
      <c r="I148" s="33">
        <v>0</v>
      </c>
      <c r="J148" s="33">
        <v>0</v>
      </c>
      <c r="K148" s="33">
        <f>K150</f>
        <v>0</v>
      </c>
      <c r="L148" s="33">
        <f t="shared" ref="L148:T148" si="37">L150</f>
        <v>0</v>
      </c>
      <c r="M148" s="33">
        <f t="shared" si="37"/>
        <v>0</v>
      </c>
      <c r="N148" s="33">
        <f t="shared" si="37"/>
        <v>0</v>
      </c>
      <c r="O148" s="120">
        <f t="shared" si="37"/>
        <v>33.943350000000002</v>
      </c>
      <c r="P148" s="120">
        <f t="shared" si="37"/>
        <v>0</v>
      </c>
      <c r="Q148" s="34">
        <f t="shared" si="37"/>
        <v>0</v>
      </c>
      <c r="R148" s="34">
        <f t="shared" si="37"/>
        <v>0</v>
      </c>
      <c r="S148" s="34">
        <f t="shared" si="37"/>
        <v>0</v>
      </c>
      <c r="T148" s="34">
        <f t="shared" si="37"/>
        <v>0</v>
      </c>
    </row>
    <row r="149" spans="1:20" ht="15" customHeight="1">
      <c r="A149" s="813"/>
      <c r="B149" s="804"/>
      <c r="C149" s="804"/>
      <c r="D149" s="426" t="s">
        <v>47</v>
      </c>
      <c r="E149" s="46"/>
      <c r="F149" s="46"/>
      <c r="G149" s="46"/>
      <c r="H149" s="46"/>
      <c r="I149" s="30"/>
      <c r="J149" s="30"/>
      <c r="K149" s="30"/>
      <c r="L149" s="30"/>
      <c r="M149" s="30"/>
      <c r="N149" s="30"/>
      <c r="O149" s="539"/>
      <c r="P149" s="539"/>
      <c r="Q149" s="702"/>
      <c r="R149" s="702"/>
      <c r="S149" s="702"/>
      <c r="T149" s="702"/>
    </row>
    <row r="150" spans="1:20" ht="51.75" customHeight="1">
      <c r="A150" s="805"/>
      <c r="B150" s="798" t="s">
        <v>101</v>
      </c>
      <c r="C150" s="800" t="s">
        <v>788</v>
      </c>
      <c r="D150" s="425" t="s">
        <v>27</v>
      </c>
      <c r="E150" s="31" t="s">
        <v>364</v>
      </c>
      <c r="F150" s="31" t="s">
        <v>365</v>
      </c>
      <c r="G150" s="31" t="s">
        <v>789</v>
      </c>
      <c r="H150" s="31" t="s">
        <v>152</v>
      </c>
      <c r="I150" s="427"/>
      <c r="J150" s="427"/>
      <c r="K150" s="427">
        <v>0</v>
      </c>
      <c r="L150" s="427">
        <v>0</v>
      </c>
      <c r="M150" s="527">
        <v>0</v>
      </c>
      <c r="N150" s="527">
        <v>0</v>
      </c>
      <c r="O150" s="538">
        <v>33.943350000000002</v>
      </c>
      <c r="P150" s="538">
        <v>0</v>
      </c>
      <c r="Q150" s="702">
        <v>0</v>
      </c>
      <c r="R150" s="702">
        <v>0</v>
      </c>
      <c r="S150" s="703">
        <v>0</v>
      </c>
      <c r="T150" s="703">
        <v>0</v>
      </c>
    </row>
    <row r="151" spans="1:20" ht="15" customHeight="1">
      <c r="A151" s="806"/>
      <c r="B151" s="799"/>
      <c r="C151" s="801"/>
      <c r="D151" s="425" t="s">
        <v>47</v>
      </c>
      <c r="E151" s="31"/>
      <c r="F151" s="31"/>
      <c r="G151" s="31"/>
      <c r="H151" s="31"/>
      <c r="I151" s="427"/>
      <c r="J151" s="427"/>
      <c r="K151" s="427"/>
      <c r="L151" s="427"/>
      <c r="M151" s="527"/>
      <c r="N151" s="527"/>
      <c r="O151" s="538"/>
      <c r="P151" s="538"/>
      <c r="Q151" s="702"/>
      <c r="R151" s="702"/>
      <c r="S151" s="703"/>
      <c r="T151" s="703"/>
    </row>
    <row r="152" spans="1:20" ht="99.75" customHeight="1">
      <c r="A152" s="818">
        <v>5</v>
      </c>
      <c r="B152" s="790" t="s">
        <v>72</v>
      </c>
      <c r="C152" s="790" t="s">
        <v>524</v>
      </c>
      <c r="D152" s="56" t="s">
        <v>27</v>
      </c>
      <c r="E152" s="27" t="s">
        <v>364</v>
      </c>
      <c r="F152" s="27" t="s">
        <v>103</v>
      </c>
      <c r="G152" s="27" t="s">
        <v>653</v>
      </c>
      <c r="H152" s="27" t="s">
        <v>77</v>
      </c>
      <c r="I152" s="28">
        <f>I154+I160</f>
        <v>500</v>
      </c>
      <c r="J152" s="28">
        <f>J154+J160</f>
        <v>478.76</v>
      </c>
      <c r="K152" s="28">
        <f t="shared" ref="K152" si="38">K154+K160</f>
        <v>20</v>
      </c>
      <c r="L152" s="28">
        <f>L154+L160</f>
        <v>7.8</v>
      </c>
      <c r="M152" s="28">
        <f t="shared" ref="M152:N152" si="39">M154+M160</f>
        <v>247.6</v>
      </c>
      <c r="N152" s="28">
        <f t="shared" si="39"/>
        <v>237.44</v>
      </c>
      <c r="O152" s="541">
        <f>O154+O160</f>
        <v>303.24056000000002</v>
      </c>
      <c r="P152" s="541">
        <f t="shared" ref="P152:T152" si="40">P154+P160</f>
        <v>303.24056000000002</v>
      </c>
      <c r="Q152" s="29">
        <f t="shared" si="40"/>
        <v>303.24056000000002</v>
      </c>
      <c r="R152" s="29">
        <f t="shared" si="40"/>
        <v>303.24056000000002</v>
      </c>
      <c r="S152" s="29">
        <f t="shared" si="40"/>
        <v>0</v>
      </c>
      <c r="T152" s="29">
        <f t="shared" si="40"/>
        <v>0</v>
      </c>
    </row>
    <row r="153" spans="1:20" ht="18" customHeight="1">
      <c r="A153" s="819"/>
      <c r="B153" s="790"/>
      <c r="C153" s="790"/>
      <c r="D153" s="56" t="s">
        <v>47</v>
      </c>
      <c r="E153" s="27"/>
      <c r="F153" s="27"/>
      <c r="G153" s="27"/>
      <c r="H153" s="27"/>
      <c r="I153" s="28"/>
      <c r="J153" s="28"/>
      <c r="K153" s="28"/>
      <c r="L153" s="28"/>
      <c r="M153" s="28"/>
      <c r="N153" s="28"/>
      <c r="O153" s="541"/>
      <c r="P153" s="541"/>
      <c r="Q153" s="29"/>
      <c r="R153" s="29"/>
      <c r="S153" s="29"/>
      <c r="T153" s="29"/>
    </row>
    <row r="154" spans="1:20" ht="41.25" customHeight="1">
      <c r="A154" s="812" t="s">
        <v>229</v>
      </c>
      <c r="B154" s="804" t="s">
        <v>105</v>
      </c>
      <c r="C154" s="804" t="s">
        <v>219</v>
      </c>
      <c r="D154" s="57" t="s">
        <v>27</v>
      </c>
      <c r="E154" s="46" t="s">
        <v>364</v>
      </c>
      <c r="F154" s="46" t="s">
        <v>103</v>
      </c>
      <c r="G154" s="46" t="s">
        <v>654</v>
      </c>
      <c r="H154" s="46" t="s">
        <v>77</v>
      </c>
      <c r="I154" s="33">
        <v>500</v>
      </c>
      <c r="J154" s="33">
        <v>478.76</v>
      </c>
      <c r="K154" s="33">
        <f>K156</f>
        <v>20</v>
      </c>
      <c r="L154" s="33">
        <f>L156</f>
        <v>7.8</v>
      </c>
      <c r="M154" s="33">
        <f>M156</f>
        <v>247.6</v>
      </c>
      <c r="N154" s="33">
        <f>N156</f>
        <v>237.44</v>
      </c>
      <c r="O154" s="120">
        <f>O156+O158</f>
        <v>303.24056000000002</v>
      </c>
      <c r="P154" s="120">
        <f t="shared" ref="P154:T154" si="41">P156+P158</f>
        <v>303.24056000000002</v>
      </c>
      <c r="Q154" s="34">
        <f t="shared" si="41"/>
        <v>303.24056000000002</v>
      </c>
      <c r="R154" s="34">
        <f t="shared" si="41"/>
        <v>303.24056000000002</v>
      </c>
      <c r="S154" s="34">
        <f t="shared" si="41"/>
        <v>0</v>
      </c>
      <c r="T154" s="34">
        <f t="shared" si="41"/>
        <v>0</v>
      </c>
    </row>
    <row r="155" spans="1:20" ht="17.25" customHeight="1">
      <c r="A155" s="813"/>
      <c r="B155" s="804"/>
      <c r="C155" s="804"/>
      <c r="D155" s="57" t="s">
        <v>47</v>
      </c>
      <c r="E155" s="46"/>
      <c r="F155" s="46"/>
      <c r="G155" s="46"/>
      <c r="H155" s="46"/>
      <c r="I155" s="30"/>
      <c r="J155" s="33"/>
      <c r="K155" s="30"/>
      <c r="L155" s="30"/>
      <c r="M155" s="30"/>
      <c r="N155" s="30"/>
      <c r="O155" s="539"/>
      <c r="P155" s="539"/>
      <c r="Q155" s="702"/>
      <c r="R155" s="34"/>
      <c r="S155" s="702"/>
      <c r="T155" s="702"/>
    </row>
    <row r="156" spans="1:20" ht="54" customHeight="1">
      <c r="A156" s="816"/>
      <c r="B156" s="798" t="s">
        <v>101</v>
      </c>
      <c r="C156" s="800" t="s">
        <v>225</v>
      </c>
      <c r="D156" s="75" t="s">
        <v>27</v>
      </c>
      <c r="E156" s="31" t="s">
        <v>364</v>
      </c>
      <c r="F156" s="31" t="s">
        <v>103</v>
      </c>
      <c r="G156" s="31" t="s">
        <v>655</v>
      </c>
      <c r="H156" s="31" t="s">
        <v>152</v>
      </c>
      <c r="I156" s="335"/>
      <c r="J156" s="335"/>
      <c r="K156" s="427">
        <v>20</v>
      </c>
      <c r="L156" s="427">
        <v>7.8</v>
      </c>
      <c r="M156" s="534">
        <v>247.6</v>
      </c>
      <c r="N156" s="534">
        <v>237.44</v>
      </c>
      <c r="O156" s="538">
        <v>260.24056000000002</v>
      </c>
      <c r="P156" s="538">
        <v>260.24056000000002</v>
      </c>
      <c r="Q156" s="702">
        <v>260.24056000000002</v>
      </c>
      <c r="R156" s="702">
        <v>260.24056000000002</v>
      </c>
      <c r="S156" s="703">
        <v>0</v>
      </c>
      <c r="T156" s="703">
        <v>0</v>
      </c>
    </row>
    <row r="157" spans="1:20" ht="15.75" customHeight="1">
      <c r="A157" s="817"/>
      <c r="B157" s="799"/>
      <c r="C157" s="801"/>
      <c r="D157" s="75" t="s">
        <v>47</v>
      </c>
      <c r="E157" s="31"/>
      <c r="F157" s="31"/>
      <c r="G157" s="31"/>
      <c r="H157" s="31"/>
      <c r="I157" s="335"/>
      <c r="J157" s="335"/>
      <c r="K157" s="427"/>
      <c r="L157" s="427"/>
      <c r="M157" s="534"/>
      <c r="N157" s="534"/>
      <c r="O157" s="538"/>
      <c r="P157" s="538"/>
      <c r="Q157" s="702"/>
      <c r="R157" s="702"/>
      <c r="S157" s="703"/>
      <c r="T157" s="703"/>
    </row>
    <row r="158" spans="1:20" ht="49.5" customHeight="1">
      <c r="A158" s="816"/>
      <c r="B158" s="798" t="s">
        <v>81</v>
      </c>
      <c r="C158" s="800" t="s">
        <v>225</v>
      </c>
      <c r="D158" s="533" t="s">
        <v>27</v>
      </c>
      <c r="E158" s="31" t="s">
        <v>364</v>
      </c>
      <c r="F158" s="31" t="s">
        <v>103</v>
      </c>
      <c r="G158" s="31" t="s">
        <v>655</v>
      </c>
      <c r="H158" s="31" t="s">
        <v>444</v>
      </c>
      <c r="I158" s="534"/>
      <c r="J158" s="534"/>
      <c r="K158" s="534">
        <v>0</v>
      </c>
      <c r="L158" s="534">
        <v>0</v>
      </c>
      <c r="M158" s="534">
        <v>0</v>
      </c>
      <c r="N158" s="534">
        <v>0</v>
      </c>
      <c r="O158" s="538">
        <v>43</v>
      </c>
      <c r="P158" s="538">
        <v>43</v>
      </c>
      <c r="Q158" s="702">
        <v>43</v>
      </c>
      <c r="R158" s="702">
        <v>43</v>
      </c>
      <c r="S158" s="703">
        <v>0</v>
      </c>
      <c r="T158" s="703">
        <v>0</v>
      </c>
    </row>
    <row r="159" spans="1:20" ht="15.75" customHeight="1">
      <c r="A159" s="817"/>
      <c r="B159" s="799"/>
      <c r="C159" s="801"/>
      <c r="D159" s="533" t="s">
        <v>47</v>
      </c>
      <c r="E159" s="31"/>
      <c r="F159" s="31"/>
      <c r="G159" s="31"/>
      <c r="H159" s="31"/>
      <c r="I159" s="534"/>
      <c r="J159" s="534"/>
      <c r="K159" s="534"/>
      <c r="L159" s="534"/>
      <c r="M159" s="534"/>
      <c r="N159" s="534"/>
      <c r="O159" s="538"/>
      <c r="P159" s="538"/>
      <c r="Q159" s="702"/>
      <c r="R159" s="702"/>
      <c r="S159" s="703"/>
      <c r="T159" s="703"/>
    </row>
    <row r="160" spans="1:20" ht="56.25" customHeight="1">
      <c r="A160" s="809" t="s">
        <v>230</v>
      </c>
      <c r="B160" s="809" t="s">
        <v>97</v>
      </c>
      <c r="C160" s="809" t="s">
        <v>474</v>
      </c>
      <c r="D160" s="162" t="s">
        <v>27</v>
      </c>
      <c r="E160" s="46" t="s">
        <v>364</v>
      </c>
      <c r="F160" s="46" t="s">
        <v>103</v>
      </c>
      <c r="G160" s="46" t="s">
        <v>77</v>
      </c>
      <c r="H160" s="32" t="s">
        <v>77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120">
        <v>0</v>
      </c>
      <c r="P160" s="120">
        <v>0</v>
      </c>
      <c r="Q160" s="34">
        <v>0</v>
      </c>
      <c r="R160" s="34">
        <v>0</v>
      </c>
      <c r="S160" s="34">
        <v>0</v>
      </c>
      <c r="T160" s="34">
        <v>0</v>
      </c>
    </row>
    <row r="161" spans="1:20" ht="15" customHeight="1">
      <c r="A161" s="829"/>
      <c r="B161" s="829"/>
      <c r="C161" s="829"/>
      <c r="D161" s="161" t="s">
        <v>47</v>
      </c>
      <c r="E161" s="46"/>
      <c r="F161" s="46"/>
      <c r="G161" s="46"/>
      <c r="H161" s="46"/>
      <c r="I161" s="30"/>
      <c r="J161" s="30"/>
      <c r="K161" s="30"/>
      <c r="L161" s="30"/>
      <c r="M161" s="30"/>
      <c r="N161" s="30"/>
      <c r="O161" s="539"/>
      <c r="P161" s="539"/>
      <c r="Q161" s="702"/>
      <c r="R161" s="702"/>
      <c r="S161" s="702"/>
      <c r="T161" s="702"/>
    </row>
    <row r="162" spans="1:20" ht="58.5" customHeight="1">
      <c r="A162" s="812" t="s">
        <v>476</v>
      </c>
      <c r="B162" s="809" t="s">
        <v>126</v>
      </c>
      <c r="C162" s="809" t="s">
        <v>226</v>
      </c>
      <c r="D162" s="57" t="s">
        <v>27</v>
      </c>
      <c r="E162" s="46" t="s">
        <v>364</v>
      </c>
      <c r="F162" s="46" t="s">
        <v>103</v>
      </c>
      <c r="G162" s="46" t="s">
        <v>77</v>
      </c>
      <c r="H162" s="46" t="s">
        <v>77</v>
      </c>
      <c r="I162" s="33" t="s">
        <v>77</v>
      </c>
      <c r="J162" s="33" t="s">
        <v>77</v>
      </c>
      <c r="K162" s="33" t="s">
        <v>77</v>
      </c>
      <c r="L162" s="33" t="s">
        <v>77</v>
      </c>
      <c r="M162" s="33" t="s">
        <v>77</v>
      </c>
      <c r="N162" s="33" t="s">
        <v>77</v>
      </c>
      <c r="O162" s="120" t="s">
        <v>77</v>
      </c>
      <c r="P162" s="120" t="s">
        <v>77</v>
      </c>
      <c r="Q162" s="34" t="s">
        <v>77</v>
      </c>
      <c r="R162" s="34" t="s">
        <v>77</v>
      </c>
      <c r="S162" s="34" t="s">
        <v>77</v>
      </c>
      <c r="T162" s="34" t="s">
        <v>77</v>
      </c>
    </row>
    <row r="163" spans="1:20">
      <c r="A163" s="813"/>
      <c r="B163" s="810"/>
      <c r="C163" s="810"/>
      <c r="D163" s="57" t="s">
        <v>47</v>
      </c>
      <c r="E163" s="46"/>
      <c r="F163" s="46"/>
      <c r="G163" s="46"/>
      <c r="H163" s="46"/>
      <c r="I163" s="30"/>
      <c r="J163" s="33"/>
      <c r="K163" s="30"/>
      <c r="L163" s="30"/>
      <c r="M163" s="30"/>
      <c r="N163" s="30"/>
      <c r="O163" s="539"/>
      <c r="P163" s="539"/>
      <c r="Q163" s="539"/>
      <c r="R163" s="33"/>
      <c r="S163" s="30"/>
      <c r="T163" s="30"/>
    </row>
    <row r="164" spans="1:20" ht="117.75" customHeight="1">
      <c r="A164" s="818">
        <v>6</v>
      </c>
      <c r="B164" s="830" t="s">
        <v>72</v>
      </c>
      <c r="C164" s="830" t="s">
        <v>523</v>
      </c>
      <c r="D164" s="56" t="s">
        <v>27</v>
      </c>
      <c r="E164" s="27" t="s">
        <v>234</v>
      </c>
      <c r="F164" s="27" t="s">
        <v>112</v>
      </c>
      <c r="G164" s="27" t="s">
        <v>674</v>
      </c>
      <c r="H164" s="27" t="s">
        <v>77</v>
      </c>
      <c r="I164" s="28">
        <f t="shared" ref="I164:T164" si="42">I166+I170+I180</f>
        <v>16616.66</v>
      </c>
      <c r="J164" s="28">
        <f t="shared" si="42"/>
        <v>11477.3</v>
      </c>
      <c r="K164" s="28">
        <f t="shared" si="42"/>
        <v>3146.6600000000003</v>
      </c>
      <c r="L164" s="28">
        <f t="shared" si="42"/>
        <v>1776.6999999999998</v>
      </c>
      <c r="M164" s="28">
        <f t="shared" si="42"/>
        <v>8061.7099999999991</v>
      </c>
      <c r="N164" s="28">
        <f t="shared" si="42"/>
        <v>4890.2199999999993</v>
      </c>
      <c r="O164" s="541">
        <f t="shared" si="42"/>
        <v>13746.747239999997</v>
      </c>
      <c r="P164" s="541">
        <f t="shared" si="42"/>
        <v>8423.6676400000015</v>
      </c>
      <c r="Q164" s="541">
        <f t="shared" si="42"/>
        <v>18763.870969999996</v>
      </c>
      <c r="R164" s="541">
        <f t="shared" si="42"/>
        <v>15389.640049999998</v>
      </c>
      <c r="S164" s="541">
        <f t="shared" si="42"/>
        <v>7744.96</v>
      </c>
      <c r="T164" s="541">
        <f t="shared" si="42"/>
        <v>7900</v>
      </c>
    </row>
    <row r="165" spans="1:20" ht="14.25" customHeight="1">
      <c r="A165" s="819"/>
      <c r="B165" s="831"/>
      <c r="C165" s="831"/>
      <c r="D165" s="56" t="s">
        <v>47</v>
      </c>
      <c r="E165" s="27"/>
      <c r="F165" s="27"/>
      <c r="G165" s="27"/>
      <c r="H165" s="27"/>
      <c r="I165" s="28"/>
      <c r="J165" s="28"/>
      <c r="K165" s="28"/>
      <c r="L165" s="28"/>
      <c r="M165" s="28"/>
      <c r="N165" s="28"/>
      <c r="O165" s="541"/>
      <c r="P165" s="541"/>
      <c r="Q165" s="541"/>
      <c r="R165" s="541"/>
      <c r="S165" s="541"/>
      <c r="T165" s="541"/>
    </row>
    <row r="166" spans="1:20" ht="65.25" customHeight="1">
      <c r="A166" s="823" t="s">
        <v>552</v>
      </c>
      <c r="B166" s="809" t="s">
        <v>105</v>
      </c>
      <c r="C166" s="809" t="s">
        <v>553</v>
      </c>
      <c r="D166" s="281" t="s">
        <v>27</v>
      </c>
      <c r="E166" s="46" t="s">
        <v>234</v>
      </c>
      <c r="F166" s="46" t="s">
        <v>112</v>
      </c>
      <c r="G166" s="46" t="s">
        <v>675</v>
      </c>
      <c r="H166" s="46" t="s">
        <v>77</v>
      </c>
      <c r="I166" s="33">
        <v>325.14</v>
      </c>
      <c r="J166" s="33">
        <v>116.25</v>
      </c>
      <c r="K166" s="33">
        <f>K168</f>
        <v>0</v>
      </c>
      <c r="L166" s="33">
        <f t="shared" ref="L166:T166" si="43">L168</f>
        <v>0</v>
      </c>
      <c r="M166" s="33">
        <f t="shared" si="43"/>
        <v>14.33</v>
      </c>
      <c r="N166" s="33">
        <f t="shared" si="43"/>
        <v>14.33</v>
      </c>
      <c r="O166" s="120">
        <f>O168</f>
        <v>20.112159999999999</v>
      </c>
      <c r="P166" s="120">
        <f t="shared" ref="P166:R166" si="44">P168</f>
        <v>20.112159999999999</v>
      </c>
      <c r="Q166" s="120">
        <f t="shared" si="44"/>
        <v>20.112159999999999</v>
      </c>
      <c r="R166" s="120">
        <f t="shared" si="44"/>
        <v>20.112159999999999</v>
      </c>
      <c r="S166" s="120">
        <f t="shared" si="43"/>
        <v>300</v>
      </c>
      <c r="T166" s="120">
        <f t="shared" si="43"/>
        <v>300</v>
      </c>
    </row>
    <row r="167" spans="1:20" ht="14.25" customHeight="1">
      <c r="A167" s="824"/>
      <c r="B167" s="810"/>
      <c r="C167" s="810"/>
      <c r="D167" s="281" t="s">
        <v>47</v>
      </c>
      <c r="E167" s="46"/>
      <c r="F167" s="46"/>
      <c r="G167" s="46"/>
      <c r="H167" s="46"/>
      <c r="I167" s="30"/>
      <c r="J167" s="30"/>
      <c r="K167" s="30"/>
      <c r="L167" s="30"/>
      <c r="M167" s="30"/>
      <c r="N167" s="30"/>
      <c r="O167" s="539"/>
      <c r="P167" s="539"/>
      <c r="Q167" s="539"/>
      <c r="R167" s="539"/>
      <c r="S167" s="539"/>
      <c r="T167" s="539"/>
    </row>
    <row r="168" spans="1:20" ht="42.75" customHeight="1">
      <c r="A168" s="816"/>
      <c r="B168" s="854" t="s">
        <v>101</v>
      </c>
      <c r="C168" s="807" t="s">
        <v>239</v>
      </c>
      <c r="D168" s="280" t="s">
        <v>27</v>
      </c>
      <c r="E168" s="31" t="s">
        <v>234</v>
      </c>
      <c r="F168" s="31" t="s">
        <v>238</v>
      </c>
      <c r="G168" s="31" t="s">
        <v>676</v>
      </c>
      <c r="H168" s="31" t="s">
        <v>152</v>
      </c>
      <c r="I168" s="335"/>
      <c r="J168" s="335"/>
      <c r="K168" s="427">
        <v>0</v>
      </c>
      <c r="L168" s="427">
        <v>0</v>
      </c>
      <c r="M168" s="527">
        <v>14.33</v>
      </c>
      <c r="N168" s="125">
        <v>14.33</v>
      </c>
      <c r="O168" s="536">
        <v>20.112159999999999</v>
      </c>
      <c r="P168" s="536">
        <v>20.112159999999999</v>
      </c>
      <c r="Q168" s="539">
        <v>20.112159999999999</v>
      </c>
      <c r="R168" s="539">
        <v>20.112159999999999</v>
      </c>
      <c r="S168" s="664">
        <v>300</v>
      </c>
      <c r="T168" s="664">
        <v>300</v>
      </c>
    </row>
    <row r="169" spans="1:20" ht="14.25" customHeight="1">
      <c r="A169" s="817"/>
      <c r="B169" s="854"/>
      <c r="C169" s="807"/>
      <c r="D169" s="280" t="s">
        <v>47</v>
      </c>
      <c r="E169" s="31"/>
      <c r="F169" s="31"/>
      <c r="G169" s="31"/>
      <c r="H169" s="31"/>
      <c r="I169" s="335"/>
      <c r="J169" s="335"/>
      <c r="K169" s="427"/>
      <c r="L169" s="427"/>
      <c r="M169" s="527"/>
      <c r="N169" s="125"/>
      <c r="O169" s="536"/>
      <c r="P169" s="536"/>
      <c r="Q169" s="539"/>
      <c r="R169" s="539"/>
      <c r="S169" s="664"/>
      <c r="T169" s="664"/>
    </row>
    <row r="170" spans="1:20" ht="48" customHeight="1">
      <c r="A170" s="823" t="s">
        <v>554</v>
      </c>
      <c r="B170" s="855" t="s">
        <v>97</v>
      </c>
      <c r="C170" s="809" t="s">
        <v>484</v>
      </c>
      <c r="D170" s="281" t="s">
        <v>27</v>
      </c>
      <c r="E170" s="46" t="s">
        <v>234</v>
      </c>
      <c r="F170" s="46" t="s">
        <v>77</v>
      </c>
      <c r="G170" s="46" t="s">
        <v>675</v>
      </c>
      <c r="H170" s="46" t="s">
        <v>77</v>
      </c>
      <c r="I170" s="33">
        <v>14.17</v>
      </c>
      <c r="J170" s="33">
        <v>52.17</v>
      </c>
      <c r="K170" s="33">
        <f t="shared" ref="K170:P170" si="45">K172+K174</f>
        <v>33.11</v>
      </c>
      <c r="L170" s="33">
        <f t="shared" si="45"/>
        <v>0</v>
      </c>
      <c r="M170" s="33">
        <f t="shared" si="45"/>
        <v>56</v>
      </c>
      <c r="N170" s="33">
        <f t="shared" si="45"/>
        <v>0</v>
      </c>
      <c r="O170" s="120">
        <f t="shared" si="45"/>
        <v>56</v>
      </c>
      <c r="P170" s="120">
        <f t="shared" si="45"/>
        <v>56</v>
      </c>
      <c r="Q170" s="120">
        <f>Q172+Q174+Q176+Q178</f>
        <v>2409.5</v>
      </c>
      <c r="R170" s="120">
        <f t="shared" ref="R170:T170" si="46">R172+R174+R176+R178</f>
        <v>2226</v>
      </c>
      <c r="S170" s="120">
        <f t="shared" si="46"/>
        <v>300</v>
      </c>
      <c r="T170" s="120">
        <f t="shared" si="46"/>
        <v>300</v>
      </c>
    </row>
    <row r="171" spans="1:20" ht="14.25" customHeight="1">
      <c r="A171" s="824"/>
      <c r="B171" s="856"/>
      <c r="C171" s="810"/>
      <c r="D171" s="281" t="s">
        <v>47</v>
      </c>
      <c r="E171" s="46"/>
      <c r="F171" s="46"/>
      <c r="G171" s="46"/>
      <c r="H171" s="46"/>
      <c r="I171" s="30"/>
      <c r="J171" s="30"/>
      <c r="K171" s="30"/>
      <c r="L171" s="30"/>
      <c r="M171" s="30"/>
      <c r="N171" s="225"/>
      <c r="O171" s="537"/>
      <c r="P171" s="537"/>
      <c r="Q171" s="539"/>
      <c r="R171" s="539"/>
      <c r="S171" s="539"/>
      <c r="T171" s="539"/>
    </row>
    <row r="172" spans="1:20" ht="36" customHeight="1">
      <c r="A172" s="820"/>
      <c r="B172" s="827" t="s">
        <v>101</v>
      </c>
      <c r="C172" s="800" t="s">
        <v>456</v>
      </c>
      <c r="D172" s="280" t="s">
        <v>27</v>
      </c>
      <c r="E172" s="31" t="s">
        <v>234</v>
      </c>
      <c r="F172" s="31" t="s">
        <v>238</v>
      </c>
      <c r="G172" s="31" t="s">
        <v>677</v>
      </c>
      <c r="H172" s="31" t="s">
        <v>152</v>
      </c>
      <c r="I172" s="335"/>
      <c r="J172" s="335"/>
      <c r="K172" s="427">
        <v>33.11</v>
      </c>
      <c r="L172" s="427">
        <v>0</v>
      </c>
      <c r="M172" s="534">
        <v>0</v>
      </c>
      <c r="N172" s="125">
        <v>0</v>
      </c>
      <c r="O172" s="536">
        <v>0</v>
      </c>
      <c r="P172" s="536">
        <v>0</v>
      </c>
      <c r="Q172" s="539">
        <v>0</v>
      </c>
      <c r="R172" s="539">
        <v>0</v>
      </c>
      <c r="S172" s="664">
        <v>0</v>
      </c>
      <c r="T172" s="664">
        <v>0</v>
      </c>
    </row>
    <row r="173" spans="1:20" ht="14.25" customHeight="1">
      <c r="A173" s="820"/>
      <c r="B173" s="828"/>
      <c r="C173" s="801"/>
      <c r="D173" s="280" t="s">
        <v>47</v>
      </c>
      <c r="E173" s="31"/>
      <c r="F173" s="31"/>
      <c r="G173" s="31"/>
      <c r="H173" s="31"/>
      <c r="I173" s="335"/>
      <c r="J173" s="335"/>
      <c r="K173" s="427"/>
      <c r="L173" s="427"/>
      <c r="M173" s="534"/>
      <c r="N173" s="125"/>
      <c r="O173" s="536"/>
      <c r="P173" s="536"/>
      <c r="Q173" s="539"/>
      <c r="R173" s="539"/>
      <c r="S173" s="664"/>
      <c r="T173" s="664"/>
    </row>
    <row r="174" spans="1:20" ht="38.25" customHeight="1">
      <c r="A174" s="816"/>
      <c r="B174" s="827" t="s">
        <v>81</v>
      </c>
      <c r="C174" s="800" t="s">
        <v>242</v>
      </c>
      <c r="D174" s="280" t="s">
        <v>27</v>
      </c>
      <c r="E174" s="31" t="s">
        <v>234</v>
      </c>
      <c r="F174" s="31" t="s">
        <v>238</v>
      </c>
      <c r="G174" s="31" t="s">
        <v>678</v>
      </c>
      <c r="H174" s="31" t="s">
        <v>152</v>
      </c>
      <c r="I174" s="335"/>
      <c r="J174" s="335"/>
      <c r="K174" s="427">
        <v>0</v>
      </c>
      <c r="L174" s="427">
        <v>0</v>
      </c>
      <c r="M174" s="531">
        <v>56</v>
      </c>
      <c r="N174" s="125">
        <v>0</v>
      </c>
      <c r="O174" s="536">
        <v>56</v>
      </c>
      <c r="P174" s="536">
        <v>56</v>
      </c>
      <c r="Q174" s="539">
        <v>56</v>
      </c>
      <c r="R174" s="539">
        <v>56</v>
      </c>
      <c r="S174" s="664">
        <v>300</v>
      </c>
      <c r="T174" s="664">
        <v>300</v>
      </c>
    </row>
    <row r="175" spans="1:20" ht="14.25" customHeight="1">
      <c r="A175" s="817"/>
      <c r="B175" s="828"/>
      <c r="C175" s="801"/>
      <c r="D175" s="280" t="s">
        <v>47</v>
      </c>
      <c r="E175" s="31"/>
      <c r="F175" s="31"/>
      <c r="G175" s="31"/>
      <c r="H175" s="31"/>
      <c r="I175" s="335"/>
      <c r="J175" s="335"/>
      <c r="K175" s="427"/>
      <c r="L175" s="427"/>
      <c r="M175" s="531"/>
      <c r="N175" s="125"/>
      <c r="O175" s="536"/>
      <c r="P175" s="536"/>
      <c r="Q175" s="539"/>
      <c r="R175" s="539"/>
      <c r="S175" s="664"/>
      <c r="T175" s="664"/>
    </row>
    <row r="176" spans="1:20" ht="68.25" customHeight="1">
      <c r="A176" s="805"/>
      <c r="B176" s="827" t="s">
        <v>82</v>
      </c>
      <c r="C176" s="800" t="s">
        <v>901</v>
      </c>
      <c r="D176" s="661" t="s">
        <v>27</v>
      </c>
      <c r="E176" s="31" t="s">
        <v>234</v>
      </c>
      <c r="F176" s="31" t="s">
        <v>238</v>
      </c>
      <c r="G176" s="31" t="s">
        <v>900</v>
      </c>
      <c r="H176" s="31" t="s">
        <v>152</v>
      </c>
      <c r="I176" s="534"/>
      <c r="J176" s="534"/>
      <c r="K176" s="534">
        <v>0</v>
      </c>
      <c r="L176" s="534">
        <v>0</v>
      </c>
      <c r="M176" s="534">
        <v>0</v>
      </c>
      <c r="N176" s="125">
        <v>0</v>
      </c>
      <c r="O176" s="536">
        <v>0</v>
      </c>
      <c r="P176" s="536">
        <v>0</v>
      </c>
      <c r="Q176" s="539">
        <v>2118</v>
      </c>
      <c r="R176" s="539">
        <v>1953</v>
      </c>
      <c r="S176" s="664">
        <v>0</v>
      </c>
      <c r="T176" s="664">
        <v>0</v>
      </c>
    </row>
    <row r="177" spans="1:20" ht="14.25" customHeight="1">
      <c r="A177" s="806"/>
      <c r="B177" s="828"/>
      <c r="C177" s="801"/>
      <c r="D177" s="661" t="s">
        <v>47</v>
      </c>
      <c r="E177" s="31"/>
      <c r="F177" s="31"/>
      <c r="G177" s="31"/>
      <c r="H177" s="31"/>
      <c r="I177" s="534"/>
      <c r="J177" s="534"/>
      <c r="K177" s="534"/>
      <c r="L177" s="534"/>
      <c r="M177" s="534"/>
      <c r="N177" s="125"/>
      <c r="O177" s="536"/>
      <c r="P177" s="536"/>
      <c r="Q177" s="539"/>
      <c r="R177" s="539"/>
      <c r="S177" s="664"/>
      <c r="T177" s="664"/>
    </row>
    <row r="178" spans="1:20" ht="117.75" customHeight="1">
      <c r="A178" s="805"/>
      <c r="B178" s="827" t="s">
        <v>83</v>
      </c>
      <c r="C178" s="800" t="s">
        <v>902</v>
      </c>
      <c r="D178" s="661" t="s">
        <v>27</v>
      </c>
      <c r="E178" s="31" t="s">
        <v>234</v>
      </c>
      <c r="F178" s="31" t="s">
        <v>238</v>
      </c>
      <c r="G178" s="31" t="s">
        <v>903</v>
      </c>
      <c r="H178" s="31" t="s">
        <v>152</v>
      </c>
      <c r="I178" s="534"/>
      <c r="J178" s="534"/>
      <c r="K178" s="534">
        <v>0</v>
      </c>
      <c r="L178" s="534">
        <v>0</v>
      </c>
      <c r="M178" s="534">
        <v>0</v>
      </c>
      <c r="N178" s="125">
        <v>0</v>
      </c>
      <c r="O178" s="536">
        <v>0</v>
      </c>
      <c r="P178" s="536">
        <v>0</v>
      </c>
      <c r="Q178" s="539">
        <v>235.5</v>
      </c>
      <c r="R178" s="539">
        <v>217</v>
      </c>
      <c r="S178" s="664">
        <v>0</v>
      </c>
      <c r="T178" s="664">
        <v>0</v>
      </c>
    </row>
    <row r="179" spans="1:20" ht="14.25" customHeight="1">
      <c r="A179" s="806"/>
      <c r="B179" s="828"/>
      <c r="C179" s="801"/>
      <c r="D179" s="661" t="s">
        <v>47</v>
      </c>
      <c r="E179" s="31"/>
      <c r="F179" s="31"/>
      <c r="G179" s="31"/>
      <c r="H179" s="31"/>
      <c r="I179" s="534"/>
      <c r="J179" s="534"/>
      <c r="K179" s="534"/>
      <c r="L179" s="534"/>
      <c r="M179" s="534"/>
      <c r="N179" s="125"/>
      <c r="O179" s="536"/>
      <c r="P179" s="536"/>
      <c r="Q179" s="539"/>
      <c r="R179" s="539"/>
      <c r="S179" s="664"/>
      <c r="T179" s="664"/>
    </row>
    <row r="180" spans="1:20" ht="63" customHeight="1">
      <c r="A180" s="823" t="s">
        <v>555</v>
      </c>
      <c r="B180" s="855" t="s">
        <v>126</v>
      </c>
      <c r="C180" s="809" t="s">
        <v>556</v>
      </c>
      <c r="D180" s="281" t="s">
        <v>27</v>
      </c>
      <c r="E180" s="46" t="s">
        <v>234</v>
      </c>
      <c r="F180" s="46" t="s">
        <v>112</v>
      </c>
      <c r="G180" s="46" t="s">
        <v>675</v>
      </c>
      <c r="H180" s="46" t="s">
        <v>77</v>
      </c>
      <c r="I180" s="33">
        <v>16277.35</v>
      </c>
      <c r="J180" s="33">
        <v>11308.88</v>
      </c>
      <c r="K180" s="33">
        <f>K182+K184+K186+K188+K190+K192+K194+K196+K204+K206+K210+K214</f>
        <v>3113.55</v>
      </c>
      <c r="L180" s="33">
        <f>L182+L184+L186+L188+L190+L192+L194+L196+L204+L206+L210+L214</f>
        <v>1776.6999999999998</v>
      </c>
      <c r="M180" s="33">
        <f>M182+M184+M186+M188+M190+M192+M194+M196+M198+M200+M202+M204+M206+M208+M210+M214</f>
        <v>7991.3799999999992</v>
      </c>
      <c r="N180" s="33">
        <f>N182+N184+N186+N188+N190+N192+N194+N196+N198+N200+N202+N204+N206+N208+N210+N214</f>
        <v>4875.8899999999994</v>
      </c>
      <c r="O180" s="120">
        <f>O182+O184+O186+O188+O190+O192+O194+O196+O198+O200+O202+O204+O206+O208+O210+O212+O214</f>
        <v>13670.635079999996</v>
      </c>
      <c r="P180" s="120">
        <f>P182+P184+P186+P188+P190+P192+P194+P196+P198+P200+P202+P204+P206+P208+P210+P212+P214</f>
        <v>8347.5554800000009</v>
      </c>
      <c r="Q180" s="120">
        <f>Q182+Q184+Q186+Q188+Q190+Q192+Q194+Q196+Q198+Q200+Q202+Q204+Q206+Q208+Q210+Q212+Q214</f>
        <v>16334.258809999996</v>
      </c>
      <c r="R180" s="120">
        <f t="shared" ref="R180:T180" si="47">R182+R184+R186+R188+R190+R192+R194+R196+R198+R200+R202+R204+R206+R208+R210+R212+R214</f>
        <v>13143.527889999998</v>
      </c>
      <c r="S180" s="120">
        <f t="shared" si="47"/>
        <v>7144.96</v>
      </c>
      <c r="T180" s="120">
        <f t="shared" si="47"/>
        <v>7300</v>
      </c>
    </row>
    <row r="181" spans="1:20" ht="14.25" customHeight="1">
      <c r="A181" s="824"/>
      <c r="B181" s="856"/>
      <c r="C181" s="810"/>
      <c r="D181" s="281" t="s">
        <v>47</v>
      </c>
      <c r="E181" s="46"/>
      <c r="F181" s="46"/>
      <c r="G181" s="46"/>
      <c r="H181" s="46"/>
      <c r="I181" s="30"/>
      <c r="J181" s="30"/>
      <c r="K181" s="30"/>
      <c r="L181" s="30"/>
      <c r="M181" s="30"/>
      <c r="N181" s="225"/>
      <c r="O181" s="537"/>
      <c r="P181" s="537"/>
      <c r="Q181" s="539"/>
      <c r="R181" s="539"/>
      <c r="S181" s="539"/>
      <c r="T181" s="539"/>
    </row>
    <row r="182" spans="1:20" ht="32.25" customHeight="1">
      <c r="A182" s="816"/>
      <c r="B182" s="854" t="s">
        <v>101</v>
      </c>
      <c r="C182" s="807" t="s">
        <v>240</v>
      </c>
      <c r="D182" s="280" t="s">
        <v>27</v>
      </c>
      <c r="E182" s="31" t="s">
        <v>234</v>
      </c>
      <c r="F182" s="31" t="s">
        <v>238</v>
      </c>
      <c r="G182" s="31" t="s">
        <v>680</v>
      </c>
      <c r="H182" s="31" t="s">
        <v>152</v>
      </c>
      <c r="I182" s="335"/>
      <c r="J182" s="335"/>
      <c r="K182" s="427">
        <v>0</v>
      </c>
      <c r="L182" s="427">
        <v>0</v>
      </c>
      <c r="M182" s="527">
        <v>89.9</v>
      </c>
      <c r="N182" s="125">
        <v>79.900000000000006</v>
      </c>
      <c r="O182" s="536">
        <v>247.27654999999999</v>
      </c>
      <c r="P182" s="536">
        <v>129.9</v>
      </c>
      <c r="Q182" s="539">
        <v>447.27654999999999</v>
      </c>
      <c r="R182" s="539">
        <v>305.89999999999998</v>
      </c>
      <c r="S182" s="664">
        <v>300</v>
      </c>
      <c r="T182" s="664">
        <v>300</v>
      </c>
    </row>
    <row r="183" spans="1:20" ht="14.25" customHeight="1">
      <c r="A183" s="817"/>
      <c r="B183" s="854"/>
      <c r="C183" s="807"/>
      <c r="D183" s="280" t="s">
        <v>47</v>
      </c>
      <c r="E183" s="31"/>
      <c r="F183" s="31"/>
      <c r="G183" s="31"/>
      <c r="H183" s="31"/>
      <c r="I183" s="335"/>
      <c r="J183" s="335"/>
      <c r="K183" s="427"/>
      <c r="L183" s="427"/>
      <c r="M183" s="527"/>
      <c r="N183" s="125"/>
      <c r="O183" s="536"/>
      <c r="P183" s="536"/>
      <c r="Q183" s="539"/>
      <c r="R183" s="539"/>
      <c r="S183" s="664"/>
      <c r="T183" s="664"/>
    </row>
    <row r="184" spans="1:20" ht="77.25" customHeight="1">
      <c r="A184" s="816"/>
      <c r="B184" s="854" t="s">
        <v>81</v>
      </c>
      <c r="C184" s="807" t="s">
        <v>241</v>
      </c>
      <c r="D184" s="280" t="s">
        <v>27</v>
      </c>
      <c r="E184" s="31" t="s">
        <v>234</v>
      </c>
      <c r="F184" s="31" t="s">
        <v>238</v>
      </c>
      <c r="G184" s="31" t="s">
        <v>679</v>
      </c>
      <c r="H184" s="31" t="s">
        <v>152</v>
      </c>
      <c r="I184" s="335"/>
      <c r="J184" s="335"/>
      <c r="K184" s="427">
        <v>77.400000000000006</v>
      </c>
      <c r="L184" s="427">
        <v>0</v>
      </c>
      <c r="M184" s="527">
        <v>104.7</v>
      </c>
      <c r="N184" s="125">
        <v>41.89</v>
      </c>
      <c r="O184" s="536">
        <v>99</v>
      </c>
      <c r="P184" s="536">
        <v>41.892000000000003</v>
      </c>
      <c r="Q184" s="539">
        <v>99</v>
      </c>
      <c r="R184" s="539">
        <v>59.692</v>
      </c>
      <c r="S184" s="664">
        <v>300</v>
      </c>
      <c r="T184" s="664">
        <v>300</v>
      </c>
    </row>
    <row r="185" spans="1:20" ht="14.25" customHeight="1">
      <c r="A185" s="817"/>
      <c r="B185" s="854"/>
      <c r="C185" s="807"/>
      <c r="D185" s="280" t="s">
        <v>47</v>
      </c>
      <c r="E185" s="31"/>
      <c r="F185" s="31"/>
      <c r="G185" s="31"/>
      <c r="H185" s="31"/>
      <c r="I185" s="335"/>
      <c r="J185" s="335"/>
      <c r="K185" s="427"/>
      <c r="L185" s="427"/>
      <c r="M185" s="527"/>
      <c r="N185" s="125"/>
      <c r="O185" s="536"/>
      <c r="P185" s="536"/>
      <c r="Q185" s="539"/>
      <c r="R185" s="539"/>
      <c r="S185" s="664"/>
      <c r="T185" s="664"/>
    </row>
    <row r="186" spans="1:20" ht="69" customHeight="1">
      <c r="A186" s="848"/>
      <c r="B186" s="827" t="s">
        <v>82</v>
      </c>
      <c r="C186" s="800" t="s">
        <v>235</v>
      </c>
      <c r="D186" s="75" t="s">
        <v>27</v>
      </c>
      <c r="E186" s="31" t="s">
        <v>234</v>
      </c>
      <c r="F186" s="31" t="s">
        <v>112</v>
      </c>
      <c r="G186" s="31" t="s">
        <v>681</v>
      </c>
      <c r="H186" s="31" t="s">
        <v>158</v>
      </c>
      <c r="I186" s="335"/>
      <c r="J186" s="335"/>
      <c r="K186" s="427">
        <v>827.9</v>
      </c>
      <c r="L186" s="427">
        <v>806.71</v>
      </c>
      <c r="M186" s="527">
        <v>1954.89</v>
      </c>
      <c r="N186" s="125">
        <v>1848.03</v>
      </c>
      <c r="O186" s="536">
        <v>3099.2285200000001</v>
      </c>
      <c r="P186" s="536">
        <v>2712.4080300000001</v>
      </c>
      <c r="Q186" s="539">
        <v>3826.335</v>
      </c>
      <c r="R186" s="539">
        <v>3769.1352200000001</v>
      </c>
      <c r="S186" s="664">
        <v>6544.96</v>
      </c>
      <c r="T186" s="664">
        <v>6700</v>
      </c>
    </row>
    <row r="187" spans="1:20" ht="12.75" customHeight="1">
      <c r="A187" s="848"/>
      <c r="B187" s="828"/>
      <c r="C187" s="801"/>
      <c r="D187" s="75" t="s">
        <v>47</v>
      </c>
      <c r="E187" s="31"/>
      <c r="F187" s="31"/>
      <c r="G187" s="31"/>
      <c r="H187" s="31"/>
      <c r="I187" s="335"/>
      <c r="J187" s="335"/>
      <c r="K187" s="427"/>
      <c r="L187" s="427"/>
      <c r="M187" s="527"/>
      <c r="N187" s="125"/>
      <c r="O187" s="536"/>
      <c r="P187" s="536"/>
      <c r="Q187" s="539"/>
      <c r="R187" s="539"/>
      <c r="S187" s="664"/>
      <c r="T187" s="664"/>
    </row>
    <row r="188" spans="1:20" ht="60" customHeight="1">
      <c r="A188" s="816"/>
      <c r="B188" s="827" t="s">
        <v>83</v>
      </c>
      <c r="C188" s="800" t="s">
        <v>236</v>
      </c>
      <c r="D188" s="75" t="s">
        <v>27</v>
      </c>
      <c r="E188" s="31" t="s">
        <v>234</v>
      </c>
      <c r="F188" s="31" t="s">
        <v>112</v>
      </c>
      <c r="G188" s="31" t="s">
        <v>681</v>
      </c>
      <c r="H188" s="31" t="s">
        <v>152</v>
      </c>
      <c r="I188" s="335"/>
      <c r="J188" s="335"/>
      <c r="K188" s="427">
        <v>1029.2</v>
      </c>
      <c r="L188" s="427">
        <v>520.25</v>
      </c>
      <c r="M188" s="527">
        <v>3779.75</v>
      </c>
      <c r="N188" s="125">
        <v>1607.83</v>
      </c>
      <c r="O188" s="536">
        <v>7102.8825200000001</v>
      </c>
      <c r="P188" s="536">
        <v>3072.2417099999998</v>
      </c>
      <c r="Q188" s="539">
        <v>8153.5184499999996</v>
      </c>
      <c r="R188" s="539">
        <v>5310.3141100000003</v>
      </c>
      <c r="S188" s="664">
        <v>0</v>
      </c>
      <c r="T188" s="664">
        <v>0</v>
      </c>
    </row>
    <row r="189" spans="1:20" ht="13.5" customHeight="1">
      <c r="A189" s="817"/>
      <c r="B189" s="828"/>
      <c r="C189" s="801"/>
      <c r="D189" s="75" t="s">
        <v>47</v>
      </c>
      <c r="E189" s="31"/>
      <c r="F189" s="31"/>
      <c r="G189" s="31"/>
      <c r="H189" s="31"/>
      <c r="I189" s="335"/>
      <c r="J189" s="335"/>
      <c r="K189" s="427"/>
      <c r="L189" s="427"/>
      <c r="M189" s="527"/>
      <c r="N189" s="125"/>
      <c r="O189" s="536"/>
      <c r="P189" s="536"/>
      <c r="Q189" s="539"/>
      <c r="R189" s="539"/>
      <c r="S189" s="664"/>
      <c r="T189" s="664"/>
    </row>
    <row r="190" spans="1:20" ht="57.75" customHeight="1">
      <c r="A190" s="805"/>
      <c r="B190" s="827" t="s">
        <v>84</v>
      </c>
      <c r="C190" s="800" t="s">
        <v>235</v>
      </c>
      <c r="D190" s="146" t="s">
        <v>27</v>
      </c>
      <c r="E190" s="31" t="s">
        <v>234</v>
      </c>
      <c r="F190" s="31" t="s">
        <v>112</v>
      </c>
      <c r="G190" s="31" t="s">
        <v>681</v>
      </c>
      <c r="H190" s="31" t="s">
        <v>159</v>
      </c>
      <c r="I190" s="335"/>
      <c r="J190" s="335"/>
      <c r="K190" s="427">
        <v>0.4</v>
      </c>
      <c r="L190" s="427">
        <v>0</v>
      </c>
      <c r="M190" s="527">
        <v>0.88</v>
      </c>
      <c r="N190" s="125">
        <v>0.55000000000000004</v>
      </c>
      <c r="O190" s="536">
        <v>1.22</v>
      </c>
      <c r="P190" s="536">
        <v>1.17</v>
      </c>
      <c r="Q190" s="539">
        <v>2.133</v>
      </c>
      <c r="R190" s="539">
        <v>2.073</v>
      </c>
      <c r="S190" s="664">
        <v>0</v>
      </c>
      <c r="T190" s="664">
        <v>0</v>
      </c>
    </row>
    <row r="191" spans="1:20" ht="13.5" customHeight="1">
      <c r="A191" s="806"/>
      <c r="B191" s="828"/>
      <c r="C191" s="801"/>
      <c r="D191" s="146" t="s">
        <v>47</v>
      </c>
      <c r="E191" s="31"/>
      <c r="F191" s="31"/>
      <c r="G191" s="31"/>
      <c r="H191" s="31"/>
      <c r="I191" s="335"/>
      <c r="J191" s="335"/>
      <c r="K191" s="427"/>
      <c r="L191" s="427"/>
      <c r="M191" s="527"/>
      <c r="N191" s="125"/>
      <c r="O191" s="536"/>
      <c r="P191" s="536"/>
      <c r="Q191" s="539"/>
      <c r="R191" s="539"/>
      <c r="S191" s="664"/>
      <c r="T191" s="664"/>
    </row>
    <row r="192" spans="1:20" ht="57.75" customHeight="1">
      <c r="A192" s="805"/>
      <c r="B192" s="827" t="s">
        <v>85</v>
      </c>
      <c r="C192" s="800" t="s">
        <v>235</v>
      </c>
      <c r="D192" s="146" t="s">
        <v>27</v>
      </c>
      <c r="E192" s="31" t="s">
        <v>234</v>
      </c>
      <c r="F192" s="31" t="s">
        <v>112</v>
      </c>
      <c r="G192" s="31" t="s">
        <v>681</v>
      </c>
      <c r="H192" s="31" t="s">
        <v>154</v>
      </c>
      <c r="I192" s="335"/>
      <c r="J192" s="335"/>
      <c r="K192" s="427">
        <v>147.59</v>
      </c>
      <c r="L192" s="427">
        <v>147.59</v>
      </c>
      <c r="M192" s="527">
        <v>197.05</v>
      </c>
      <c r="N192" s="125">
        <v>147.59</v>
      </c>
      <c r="O192" s="536">
        <v>197.04893999999999</v>
      </c>
      <c r="P192" s="536">
        <v>171.22920999999999</v>
      </c>
      <c r="Q192" s="539">
        <v>280.85111000000001</v>
      </c>
      <c r="R192" s="539">
        <v>280.85111000000001</v>
      </c>
      <c r="S192" s="664">
        <v>0</v>
      </c>
      <c r="T192" s="664">
        <v>0</v>
      </c>
    </row>
    <row r="193" spans="1:20" ht="13.5" customHeight="1">
      <c r="A193" s="806"/>
      <c r="B193" s="828"/>
      <c r="C193" s="801"/>
      <c r="D193" s="146" t="s">
        <v>47</v>
      </c>
      <c r="E193" s="31"/>
      <c r="F193" s="31"/>
      <c r="G193" s="31"/>
      <c r="H193" s="31"/>
      <c r="I193" s="335"/>
      <c r="J193" s="335"/>
      <c r="K193" s="427"/>
      <c r="L193" s="427"/>
      <c r="M193" s="527"/>
      <c r="N193" s="125"/>
      <c r="O193" s="536"/>
      <c r="P193" s="536"/>
      <c r="Q193" s="539"/>
      <c r="R193" s="539"/>
      <c r="S193" s="664"/>
      <c r="T193" s="664"/>
    </row>
    <row r="194" spans="1:20" ht="63" customHeight="1">
      <c r="A194" s="805"/>
      <c r="B194" s="827" t="s">
        <v>86</v>
      </c>
      <c r="C194" s="800" t="s">
        <v>235</v>
      </c>
      <c r="D194" s="255" t="s">
        <v>27</v>
      </c>
      <c r="E194" s="31" t="s">
        <v>234</v>
      </c>
      <c r="F194" s="31" t="s">
        <v>112</v>
      </c>
      <c r="G194" s="31" t="s">
        <v>681</v>
      </c>
      <c r="H194" s="31" t="s">
        <v>160</v>
      </c>
      <c r="I194" s="335"/>
      <c r="J194" s="335"/>
      <c r="K194" s="427">
        <v>71.569999999999993</v>
      </c>
      <c r="L194" s="427">
        <v>1.57</v>
      </c>
      <c r="M194" s="527">
        <v>22.11</v>
      </c>
      <c r="N194" s="125">
        <v>3.57</v>
      </c>
      <c r="O194" s="536">
        <v>13.4537</v>
      </c>
      <c r="P194" s="536">
        <v>3.5683099999999999</v>
      </c>
      <c r="Q194" s="539">
        <v>13.4537</v>
      </c>
      <c r="R194" s="539">
        <v>3.5683099999999999</v>
      </c>
      <c r="S194" s="664">
        <v>0</v>
      </c>
      <c r="T194" s="664">
        <v>0</v>
      </c>
    </row>
    <row r="195" spans="1:20" ht="13.5" customHeight="1">
      <c r="A195" s="806"/>
      <c r="B195" s="828"/>
      <c r="C195" s="801"/>
      <c r="D195" s="255" t="s">
        <v>47</v>
      </c>
      <c r="E195" s="31"/>
      <c r="F195" s="31"/>
      <c r="G195" s="31"/>
      <c r="H195" s="31"/>
      <c r="I195" s="335"/>
      <c r="J195" s="335"/>
      <c r="K195" s="427"/>
      <c r="L195" s="427"/>
      <c r="M195" s="527"/>
      <c r="N195" s="125"/>
      <c r="O195" s="536"/>
      <c r="P195" s="536"/>
      <c r="Q195" s="539"/>
      <c r="R195" s="539"/>
      <c r="S195" s="664"/>
      <c r="T195" s="664"/>
    </row>
    <row r="196" spans="1:20" ht="40.5" customHeight="1">
      <c r="A196" s="805"/>
      <c r="B196" s="827" t="s">
        <v>183</v>
      </c>
      <c r="C196" s="800" t="s">
        <v>235</v>
      </c>
      <c r="D196" s="280" t="s">
        <v>27</v>
      </c>
      <c r="E196" s="31" t="s">
        <v>234</v>
      </c>
      <c r="F196" s="31" t="s">
        <v>112</v>
      </c>
      <c r="G196" s="31" t="s">
        <v>681</v>
      </c>
      <c r="H196" s="31" t="s">
        <v>600</v>
      </c>
      <c r="I196" s="335"/>
      <c r="J196" s="335"/>
      <c r="K196" s="427">
        <v>302.43</v>
      </c>
      <c r="L196" s="427">
        <v>300.58</v>
      </c>
      <c r="M196" s="527">
        <v>773.4</v>
      </c>
      <c r="N196" s="125">
        <v>637.96</v>
      </c>
      <c r="O196" s="536">
        <v>1123.2503999999999</v>
      </c>
      <c r="P196" s="536">
        <v>1073.0946200000001</v>
      </c>
      <c r="Q196" s="539">
        <v>1423.1389999999999</v>
      </c>
      <c r="R196" s="539">
        <v>1358.6386399999999</v>
      </c>
      <c r="S196" s="664">
        <v>0</v>
      </c>
      <c r="T196" s="664">
        <v>0</v>
      </c>
    </row>
    <row r="197" spans="1:20" ht="13.5" customHeight="1">
      <c r="A197" s="806"/>
      <c r="B197" s="828"/>
      <c r="C197" s="801"/>
      <c r="D197" s="280" t="s">
        <v>47</v>
      </c>
      <c r="E197" s="31"/>
      <c r="F197" s="31"/>
      <c r="G197" s="31"/>
      <c r="H197" s="31"/>
      <c r="I197" s="335"/>
      <c r="J197" s="335"/>
      <c r="K197" s="427"/>
      <c r="L197" s="427"/>
      <c r="M197" s="527"/>
      <c r="N197" s="125"/>
      <c r="O197" s="536"/>
      <c r="P197" s="536"/>
      <c r="Q197" s="539"/>
      <c r="R197" s="539"/>
      <c r="S197" s="664"/>
      <c r="T197" s="664"/>
    </row>
    <row r="198" spans="1:20" ht="42.75" customHeight="1">
      <c r="A198" s="820"/>
      <c r="B198" s="854" t="s">
        <v>88</v>
      </c>
      <c r="C198" s="807" t="s">
        <v>235</v>
      </c>
      <c r="D198" s="425" t="s">
        <v>27</v>
      </c>
      <c r="E198" s="31" t="s">
        <v>234</v>
      </c>
      <c r="F198" s="31" t="s">
        <v>112</v>
      </c>
      <c r="G198" s="31" t="s">
        <v>681</v>
      </c>
      <c r="H198" s="31" t="s">
        <v>557</v>
      </c>
      <c r="I198" s="427"/>
      <c r="J198" s="427"/>
      <c r="K198" s="427">
        <v>0</v>
      </c>
      <c r="L198" s="427">
        <v>0</v>
      </c>
      <c r="M198" s="527">
        <v>80</v>
      </c>
      <c r="N198" s="125">
        <v>80</v>
      </c>
      <c r="O198" s="536">
        <v>103.15045000000001</v>
      </c>
      <c r="P198" s="536">
        <v>80.911169999999998</v>
      </c>
      <c r="Q198" s="539">
        <v>83</v>
      </c>
      <c r="R198" s="539">
        <v>82.911169999999998</v>
      </c>
      <c r="S198" s="664">
        <v>0</v>
      </c>
      <c r="T198" s="664">
        <v>0</v>
      </c>
    </row>
    <row r="199" spans="1:20" ht="13.5" customHeight="1">
      <c r="A199" s="820"/>
      <c r="B199" s="854"/>
      <c r="C199" s="807"/>
      <c r="D199" s="425" t="s">
        <v>47</v>
      </c>
      <c r="E199" s="31"/>
      <c r="F199" s="31"/>
      <c r="G199" s="31"/>
      <c r="H199" s="31"/>
      <c r="I199" s="427"/>
      <c r="J199" s="427"/>
      <c r="K199" s="427"/>
      <c r="L199" s="427"/>
      <c r="M199" s="527"/>
      <c r="N199" s="125"/>
      <c r="O199" s="536"/>
      <c r="P199" s="536"/>
      <c r="Q199" s="539"/>
      <c r="R199" s="539"/>
      <c r="S199" s="664"/>
      <c r="T199" s="664"/>
    </row>
    <row r="200" spans="1:20" ht="45.75" customHeight="1">
      <c r="A200" s="820"/>
      <c r="B200" s="854" t="s">
        <v>522</v>
      </c>
      <c r="C200" s="807" t="s">
        <v>790</v>
      </c>
      <c r="D200" s="425" t="s">
        <v>27</v>
      </c>
      <c r="E200" s="31" t="s">
        <v>234</v>
      </c>
      <c r="F200" s="31" t="s">
        <v>112</v>
      </c>
      <c r="G200" s="31" t="s">
        <v>791</v>
      </c>
      <c r="H200" s="31" t="s">
        <v>158</v>
      </c>
      <c r="I200" s="427"/>
      <c r="J200" s="427"/>
      <c r="K200" s="427">
        <v>0</v>
      </c>
      <c r="L200" s="427">
        <v>0</v>
      </c>
      <c r="M200" s="527">
        <v>56.38</v>
      </c>
      <c r="N200" s="125">
        <v>0</v>
      </c>
      <c r="O200" s="536">
        <v>56.38</v>
      </c>
      <c r="P200" s="536">
        <v>14.528930000000001</v>
      </c>
      <c r="Q200" s="539">
        <v>56.38</v>
      </c>
      <c r="R200" s="539">
        <v>56.38</v>
      </c>
      <c r="S200" s="664">
        <v>0</v>
      </c>
      <c r="T200" s="664">
        <v>0</v>
      </c>
    </row>
    <row r="201" spans="1:20" ht="13.5" customHeight="1">
      <c r="A201" s="820"/>
      <c r="B201" s="854"/>
      <c r="C201" s="807"/>
      <c r="D201" s="425" t="s">
        <v>47</v>
      </c>
      <c r="E201" s="31"/>
      <c r="F201" s="31"/>
      <c r="G201" s="31"/>
      <c r="H201" s="31"/>
      <c r="I201" s="427"/>
      <c r="J201" s="427"/>
      <c r="K201" s="427"/>
      <c r="L201" s="427"/>
      <c r="M201" s="527"/>
      <c r="N201" s="125"/>
      <c r="O201" s="536"/>
      <c r="P201" s="536"/>
      <c r="Q201" s="539"/>
      <c r="R201" s="539"/>
      <c r="S201" s="664"/>
      <c r="T201" s="664"/>
    </row>
    <row r="202" spans="1:20" ht="45.75" customHeight="1">
      <c r="A202" s="820"/>
      <c r="B202" s="854" t="s">
        <v>458</v>
      </c>
      <c r="C202" s="807" t="s">
        <v>790</v>
      </c>
      <c r="D202" s="425" t="s">
        <v>27</v>
      </c>
      <c r="E202" s="31" t="s">
        <v>234</v>
      </c>
      <c r="F202" s="31" t="s">
        <v>112</v>
      </c>
      <c r="G202" s="31" t="s">
        <v>791</v>
      </c>
      <c r="H202" s="31" t="s">
        <v>600</v>
      </c>
      <c r="I202" s="427"/>
      <c r="J202" s="427"/>
      <c r="K202" s="427">
        <v>0</v>
      </c>
      <c r="L202" s="427">
        <v>0</v>
      </c>
      <c r="M202" s="527">
        <v>17.02</v>
      </c>
      <c r="N202" s="125">
        <v>0</v>
      </c>
      <c r="O202" s="536">
        <v>17.024000000000001</v>
      </c>
      <c r="P202" s="536">
        <v>2.2010000000000001</v>
      </c>
      <c r="Q202" s="539">
        <v>17.024000000000001</v>
      </c>
      <c r="R202" s="539">
        <v>17.024000000000001</v>
      </c>
      <c r="S202" s="664">
        <v>0</v>
      </c>
      <c r="T202" s="664">
        <v>0</v>
      </c>
    </row>
    <row r="203" spans="1:20" ht="13.5" customHeight="1">
      <c r="A203" s="820"/>
      <c r="B203" s="854"/>
      <c r="C203" s="807"/>
      <c r="D203" s="425" t="s">
        <v>47</v>
      </c>
      <c r="E203" s="31"/>
      <c r="F203" s="31"/>
      <c r="G203" s="31"/>
      <c r="H203" s="31"/>
      <c r="I203" s="427"/>
      <c r="J203" s="427"/>
      <c r="K203" s="427"/>
      <c r="L203" s="427"/>
      <c r="M203" s="527"/>
      <c r="N203" s="125"/>
      <c r="O203" s="536"/>
      <c r="P203" s="536"/>
      <c r="Q203" s="539"/>
      <c r="R203" s="539"/>
      <c r="S203" s="664"/>
      <c r="T203" s="664"/>
    </row>
    <row r="204" spans="1:20" ht="34.5" customHeight="1">
      <c r="A204" s="848"/>
      <c r="B204" s="827" t="s">
        <v>459</v>
      </c>
      <c r="C204" s="800" t="s">
        <v>237</v>
      </c>
      <c r="D204" s="75" t="s">
        <v>27</v>
      </c>
      <c r="E204" s="31" t="s">
        <v>583</v>
      </c>
      <c r="F204" s="31" t="s">
        <v>112</v>
      </c>
      <c r="G204" s="31" t="s">
        <v>682</v>
      </c>
      <c r="H204" s="31" t="s">
        <v>158</v>
      </c>
      <c r="I204" s="335"/>
      <c r="J204" s="335"/>
      <c r="K204" s="427">
        <v>272.81</v>
      </c>
      <c r="L204" s="427">
        <v>0</v>
      </c>
      <c r="M204" s="527">
        <v>346.48</v>
      </c>
      <c r="N204" s="125">
        <v>212.42</v>
      </c>
      <c r="O204" s="536">
        <v>346.48099999999999</v>
      </c>
      <c r="P204" s="536">
        <v>247.45268999999999</v>
      </c>
      <c r="Q204" s="539">
        <v>364.78100000000001</v>
      </c>
      <c r="R204" s="539">
        <v>364.78100000000001</v>
      </c>
      <c r="S204" s="664">
        <v>0</v>
      </c>
      <c r="T204" s="664">
        <v>0</v>
      </c>
    </row>
    <row r="205" spans="1:20" ht="13.5" customHeight="1">
      <c r="A205" s="848"/>
      <c r="B205" s="828"/>
      <c r="C205" s="801"/>
      <c r="D205" s="75" t="s">
        <v>47</v>
      </c>
      <c r="E205" s="31"/>
      <c r="F205" s="31"/>
      <c r="G205" s="31"/>
      <c r="H205" s="31"/>
      <c r="I205" s="335"/>
      <c r="J205" s="335"/>
      <c r="K205" s="427"/>
      <c r="L205" s="427"/>
      <c r="M205" s="527"/>
      <c r="N205" s="125"/>
      <c r="O205" s="536"/>
      <c r="P205" s="536"/>
      <c r="Q205" s="539"/>
      <c r="R205" s="539"/>
      <c r="S205" s="664"/>
      <c r="T205" s="664"/>
    </row>
    <row r="206" spans="1:20" ht="33.75" customHeight="1">
      <c r="A206" s="805"/>
      <c r="B206" s="827" t="s">
        <v>460</v>
      </c>
      <c r="C206" s="800" t="s">
        <v>237</v>
      </c>
      <c r="D206" s="334" t="s">
        <v>27</v>
      </c>
      <c r="E206" s="31" t="s">
        <v>583</v>
      </c>
      <c r="F206" s="31" t="s">
        <v>112</v>
      </c>
      <c r="G206" s="31" t="s">
        <v>682</v>
      </c>
      <c r="H206" s="31" t="s">
        <v>600</v>
      </c>
      <c r="I206" s="335"/>
      <c r="J206" s="335"/>
      <c r="K206" s="427">
        <v>82.39</v>
      </c>
      <c r="L206" s="427">
        <v>0</v>
      </c>
      <c r="M206" s="527">
        <v>104.64</v>
      </c>
      <c r="N206" s="125">
        <v>64.150000000000006</v>
      </c>
      <c r="O206" s="536">
        <v>104.637</v>
      </c>
      <c r="P206" s="536">
        <v>88.737799999999993</v>
      </c>
      <c r="Q206" s="539">
        <v>110.164</v>
      </c>
      <c r="R206" s="539">
        <v>110.164</v>
      </c>
      <c r="S206" s="664">
        <v>0</v>
      </c>
      <c r="T206" s="664">
        <v>0</v>
      </c>
    </row>
    <row r="207" spans="1:20" ht="13.5" customHeight="1">
      <c r="A207" s="806"/>
      <c r="B207" s="828"/>
      <c r="C207" s="801"/>
      <c r="D207" s="334" t="s">
        <v>47</v>
      </c>
      <c r="E207" s="31"/>
      <c r="F207" s="31"/>
      <c r="G207" s="31"/>
      <c r="H207" s="31"/>
      <c r="I207" s="335"/>
      <c r="J207" s="335"/>
      <c r="K207" s="427"/>
      <c r="L207" s="427"/>
      <c r="M207" s="527"/>
      <c r="N207" s="125"/>
      <c r="O207" s="536"/>
      <c r="P207" s="536"/>
      <c r="Q207" s="539"/>
      <c r="R207" s="539"/>
      <c r="S207" s="664"/>
      <c r="T207" s="664"/>
    </row>
    <row r="208" spans="1:20" ht="36.75" customHeight="1">
      <c r="A208" s="805"/>
      <c r="B208" s="827" t="s">
        <v>461</v>
      </c>
      <c r="C208" s="800" t="s">
        <v>237</v>
      </c>
      <c r="D208" s="425" t="s">
        <v>27</v>
      </c>
      <c r="E208" s="31" t="s">
        <v>583</v>
      </c>
      <c r="F208" s="31" t="s">
        <v>112</v>
      </c>
      <c r="G208" s="31" t="s">
        <v>682</v>
      </c>
      <c r="H208" s="31" t="s">
        <v>152</v>
      </c>
      <c r="I208" s="427"/>
      <c r="J208" s="427"/>
      <c r="K208" s="427">
        <v>0</v>
      </c>
      <c r="L208" s="427">
        <v>0</v>
      </c>
      <c r="M208" s="527">
        <v>41.23</v>
      </c>
      <c r="N208" s="125">
        <v>0</v>
      </c>
      <c r="O208" s="536">
        <v>62.654000000000003</v>
      </c>
      <c r="P208" s="536">
        <v>11.920199999999999</v>
      </c>
      <c r="Q208" s="539">
        <v>60.255000000000003</v>
      </c>
      <c r="R208" s="539">
        <v>60.255000000000003</v>
      </c>
      <c r="S208" s="664">
        <v>0</v>
      </c>
      <c r="T208" s="664">
        <v>0</v>
      </c>
    </row>
    <row r="209" spans="1:20" ht="13.5" customHeight="1">
      <c r="A209" s="806"/>
      <c r="B209" s="828"/>
      <c r="C209" s="801"/>
      <c r="D209" s="425" t="s">
        <v>47</v>
      </c>
      <c r="E209" s="31"/>
      <c r="F209" s="31"/>
      <c r="G209" s="31"/>
      <c r="H209" s="31"/>
      <c r="I209" s="427"/>
      <c r="J209" s="427"/>
      <c r="K209" s="427"/>
      <c r="L209" s="427"/>
      <c r="M209" s="527"/>
      <c r="N209" s="125"/>
      <c r="O209" s="536"/>
      <c r="P209" s="536"/>
      <c r="Q209" s="539"/>
      <c r="R209" s="539"/>
      <c r="S209" s="664"/>
      <c r="T209" s="664"/>
    </row>
    <row r="210" spans="1:20" ht="45" customHeight="1">
      <c r="A210" s="805"/>
      <c r="B210" s="827" t="s">
        <v>463</v>
      </c>
      <c r="C210" s="800" t="s">
        <v>457</v>
      </c>
      <c r="D210" s="280" t="s">
        <v>27</v>
      </c>
      <c r="E210" s="31" t="s">
        <v>234</v>
      </c>
      <c r="F210" s="31" t="s">
        <v>87</v>
      </c>
      <c r="G210" s="31" t="s">
        <v>683</v>
      </c>
      <c r="H210" s="31" t="s">
        <v>152</v>
      </c>
      <c r="I210" s="335"/>
      <c r="J210" s="335"/>
      <c r="K210" s="427">
        <v>64.5</v>
      </c>
      <c r="L210" s="427">
        <v>0</v>
      </c>
      <c r="M210" s="531">
        <v>54</v>
      </c>
      <c r="N210" s="125">
        <v>0</v>
      </c>
      <c r="O210" s="536">
        <v>622</v>
      </c>
      <c r="P210" s="536">
        <v>489.97244999999998</v>
      </c>
      <c r="Q210" s="539">
        <v>922</v>
      </c>
      <c r="R210" s="539">
        <v>899.39093000000003</v>
      </c>
      <c r="S210" s="664">
        <v>0</v>
      </c>
      <c r="T210" s="664">
        <v>0</v>
      </c>
    </row>
    <row r="211" spans="1:20" ht="13.5" customHeight="1">
      <c r="A211" s="806"/>
      <c r="B211" s="828"/>
      <c r="C211" s="801"/>
      <c r="D211" s="280" t="s">
        <v>47</v>
      </c>
      <c r="E211" s="31"/>
      <c r="F211" s="31"/>
      <c r="G211" s="31"/>
      <c r="H211" s="31"/>
      <c r="I211" s="335"/>
      <c r="J211" s="335"/>
      <c r="K211" s="427"/>
      <c r="L211" s="427"/>
      <c r="M211" s="531"/>
      <c r="N211" s="125"/>
      <c r="O211" s="536"/>
      <c r="P211" s="536"/>
      <c r="Q211" s="539"/>
      <c r="R211" s="539"/>
      <c r="S211" s="664"/>
      <c r="T211" s="664"/>
    </row>
    <row r="212" spans="1:20" ht="31.5" customHeight="1">
      <c r="A212" s="805"/>
      <c r="B212" s="827" t="s">
        <v>495</v>
      </c>
      <c r="C212" s="800" t="s">
        <v>457</v>
      </c>
      <c r="D212" s="529" t="s">
        <v>27</v>
      </c>
      <c r="E212" s="31" t="s">
        <v>234</v>
      </c>
      <c r="F212" s="31" t="s">
        <v>87</v>
      </c>
      <c r="G212" s="31" t="s">
        <v>683</v>
      </c>
      <c r="H212" s="31" t="s">
        <v>557</v>
      </c>
      <c r="I212" s="531"/>
      <c r="J212" s="531"/>
      <c r="K212" s="531">
        <v>0</v>
      </c>
      <c r="L212" s="531">
        <v>0</v>
      </c>
      <c r="M212" s="531">
        <v>0</v>
      </c>
      <c r="N212" s="125">
        <v>0</v>
      </c>
      <c r="O212" s="536">
        <v>53.817999999999998</v>
      </c>
      <c r="P212" s="536">
        <v>37.477359999999997</v>
      </c>
      <c r="Q212" s="539">
        <v>53.817999999999998</v>
      </c>
      <c r="R212" s="539">
        <v>41.319400000000002</v>
      </c>
      <c r="S212" s="664">
        <v>0</v>
      </c>
      <c r="T212" s="664">
        <v>0</v>
      </c>
    </row>
    <row r="213" spans="1:20" ht="13.5" customHeight="1">
      <c r="A213" s="806"/>
      <c r="B213" s="828"/>
      <c r="C213" s="801"/>
      <c r="D213" s="529" t="s">
        <v>47</v>
      </c>
      <c r="E213" s="31"/>
      <c r="F213" s="31"/>
      <c r="G213" s="31"/>
      <c r="H213" s="31"/>
      <c r="I213" s="531"/>
      <c r="J213" s="531"/>
      <c r="K213" s="531"/>
      <c r="L213" s="531"/>
      <c r="M213" s="531"/>
      <c r="N213" s="125"/>
      <c r="O213" s="536"/>
      <c r="P213" s="536"/>
      <c r="Q213" s="539"/>
      <c r="R213" s="539"/>
      <c r="S213" s="664"/>
      <c r="T213" s="664"/>
    </row>
    <row r="214" spans="1:20" ht="40.5" customHeight="1">
      <c r="A214" s="862"/>
      <c r="B214" s="827" t="s">
        <v>846</v>
      </c>
      <c r="C214" s="800" t="s">
        <v>684</v>
      </c>
      <c r="D214" s="334" t="s">
        <v>27</v>
      </c>
      <c r="E214" s="31" t="s">
        <v>234</v>
      </c>
      <c r="F214" s="31" t="s">
        <v>112</v>
      </c>
      <c r="G214" s="31" t="s">
        <v>839</v>
      </c>
      <c r="H214" s="31" t="s">
        <v>152</v>
      </c>
      <c r="I214" s="335"/>
      <c r="J214" s="335"/>
      <c r="K214" s="427">
        <v>237.36</v>
      </c>
      <c r="L214" s="427">
        <v>0</v>
      </c>
      <c r="M214" s="527">
        <v>368.95</v>
      </c>
      <c r="N214" s="125">
        <v>152</v>
      </c>
      <c r="O214" s="536">
        <v>421.13</v>
      </c>
      <c r="P214" s="536">
        <v>168.85</v>
      </c>
      <c r="Q214" s="539">
        <v>421.13</v>
      </c>
      <c r="R214" s="539">
        <v>421.13</v>
      </c>
      <c r="S214" s="664">
        <v>0</v>
      </c>
      <c r="T214" s="664">
        <v>0</v>
      </c>
    </row>
    <row r="215" spans="1:20" ht="13.5" customHeight="1" thickBot="1">
      <c r="A215" s="853"/>
      <c r="B215" s="864"/>
      <c r="C215" s="826"/>
      <c r="D215" s="609" t="s">
        <v>47</v>
      </c>
      <c r="E215" s="124"/>
      <c r="F215" s="124"/>
      <c r="G215" s="124"/>
      <c r="H215" s="124"/>
      <c r="I215" s="108"/>
      <c r="J215" s="108"/>
      <c r="K215" s="108"/>
      <c r="L215" s="108"/>
      <c r="M215" s="108"/>
      <c r="N215" s="642"/>
      <c r="O215" s="663"/>
      <c r="P215" s="663"/>
      <c r="Q215" s="657"/>
      <c r="R215" s="657"/>
      <c r="S215" s="665"/>
      <c r="T215" s="665"/>
    </row>
    <row r="216" spans="1:20" ht="114.75" customHeight="1">
      <c r="A216" s="858">
        <v>7</v>
      </c>
      <c r="B216" s="821" t="s">
        <v>72</v>
      </c>
      <c r="C216" s="821" t="s">
        <v>528</v>
      </c>
      <c r="D216" s="644" t="s">
        <v>27</v>
      </c>
      <c r="E216" s="645" t="s">
        <v>364</v>
      </c>
      <c r="F216" s="645" t="s">
        <v>238</v>
      </c>
      <c r="G216" s="645" t="s">
        <v>666</v>
      </c>
      <c r="H216" s="645" t="s">
        <v>77</v>
      </c>
      <c r="I216" s="646">
        <v>3166.93</v>
      </c>
      <c r="J216" s="646">
        <v>3165.04</v>
      </c>
      <c r="K216" s="646">
        <f>K218+K220</f>
        <v>0</v>
      </c>
      <c r="L216" s="646">
        <f t="shared" ref="L216:N216" si="48">L218+L220</f>
        <v>0</v>
      </c>
      <c r="M216" s="646">
        <f t="shared" si="48"/>
        <v>27.2</v>
      </c>
      <c r="N216" s="646">
        <f t="shared" si="48"/>
        <v>12.14</v>
      </c>
      <c r="O216" s="654">
        <f>O218+O220+O222</f>
        <v>1443.1981000000001</v>
      </c>
      <c r="P216" s="654">
        <f t="shared" ref="P216:T216" si="49">P218+P220+P222</f>
        <v>12.14</v>
      </c>
      <c r="Q216" s="654">
        <f t="shared" si="49"/>
        <v>1483.1981000000001</v>
      </c>
      <c r="R216" s="654">
        <f t="shared" si="49"/>
        <v>1483.1981000000001</v>
      </c>
      <c r="S216" s="654">
        <f t="shared" si="49"/>
        <v>0</v>
      </c>
      <c r="T216" s="654">
        <f t="shared" si="49"/>
        <v>0</v>
      </c>
    </row>
    <row r="217" spans="1:20" ht="15" customHeight="1" thickBot="1">
      <c r="A217" s="859"/>
      <c r="B217" s="822"/>
      <c r="C217" s="822"/>
      <c r="D217" s="647" t="s">
        <v>47</v>
      </c>
      <c r="E217" s="648"/>
      <c r="F217" s="648"/>
      <c r="G217" s="648"/>
      <c r="H217" s="648"/>
      <c r="I217" s="219"/>
      <c r="J217" s="219"/>
      <c r="K217" s="219"/>
      <c r="L217" s="219"/>
      <c r="M217" s="219"/>
      <c r="N217" s="219"/>
      <c r="O217" s="627"/>
      <c r="P217" s="627"/>
      <c r="Q217" s="627"/>
      <c r="R217" s="627"/>
      <c r="S217" s="627"/>
      <c r="T217" s="627"/>
    </row>
    <row r="218" spans="1:20" ht="207" customHeight="1">
      <c r="A218" s="860"/>
      <c r="B218" s="799" t="s">
        <v>101</v>
      </c>
      <c r="C218" s="801" t="s">
        <v>258</v>
      </c>
      <c r="D218" s="610" t="s">
        <v>27</v>
      </c>
      <c r="E218" s="643" t="s">
        <v>364</v>
      </c>
      <c r="F218" s="643" t="s">
        <v>238</v>
      </c>
      <c r="G218" s="643" t="s">
        <v>665</v>
      </c>
      <c r="H218" s="643" t="s">
        <v>152</v>
      </c>
      <c r="I218" s="178"/>
      <c r="J218" s="178"/>
      <c r="K218" s="178">
        <v>0</v>
      </c>
      <c r="L218" s="178">
        <v>0</v>
      </c>
      <c r="M218" s="178">
        <v>27.2</v>
      </c>
      <c r="N218" s="178">
        <v>12.14</v>
      </c>
      <c r="O218" s="580">
        <v>27.200099999999999</v>
      </c>
      <c r="P218" s="580">
        <v>12.14</v>
      </c>
      <c r="Q218" s="655">
        <v>27.200099999999999</v>
      </c>
      <c r="R218" s="655">
        <v>27.200099999999999</v>
      </c>
      <c r="S218" s="671">
        <v>0</v>
      </c>
      <c r="T218" s="671">
        <v>0</v>
      </c>
    </row>
    <row r="219" spans="1:20" ht="16.5" customHeight="1" thickBot="1">
      <c r="A219" s="861"/>
      <c r="B219" s="808"/>
      <c r="C219" s="807"/>
      <c r="D219" s="127" t="s">
        <v>47</v>
      </c>
      <c r="E219" s="31"/>
      <c r="F219" s="31"/>
      <c r="G219" s="31"/>
      <c r="H219" s="31"/>
      <c r="I219" s="335"/>
      <c r="J219" s="335"/>
      <c r="K219" s="427"/>
      <c r="L219" s="427"/>
      <c r="M219" s="527"/>
      <c r="N219" s="527"/>
      <c r="O219" s="538"/>
      <c r="P219" s="538"/>
      <c r="Q219" s="539"/>
      <c r="R219" s="539"/>
      <c r="S219" s="664"/>
      <c r="T219" s="664"/>
    </row>
    <row r="220" spans="1:20" ht="139.5" customHeight="1">
      <c r="A220" s="852"/>
      <c r="B220" s="798" t="s">
        <v>81</v>
      </c>
      <c r="C220" s="800" t="s">
        <v>498</v>
      </c>
      <c r="D220" s="166" t="s">
        <v>27</v>
      </c>
      <c r="E220" s="31" t="s">
        <v>364</v>
      </c>
      <c r="F220" s="31" t="s">
        <v>238</v>
      </c>
      <c r="G220" s="31" t="s">
        <v>844</v>
      </c>
      <c r="H220" s="31" t="s">
        <v>366</v>
      </c>
      <c r="I220" s="335"/>
      <c r="J220" s="335"/>
      <c r="K220" s="427">
        <v>0</v>
      </c>
      <c r="L220" s="427">
        <v>0</v>
      </c>
      <c r="M220" s="527">
        <v>0</v>
      </c>
      <c r="N220" s="527">
        <v>0</v>
      </c>
      <c r="O220" s="536">
        <v>1383.1981000000001</v>
      </c>
      <c r="P220" s="536">
        <v>0</v>
      </c>
      <c r="Q220" s="539">
        <v>1383.1981000000001</v>
      </c>
      <c r="R220" s="539">
        <v>1383.1981000000001</v>
      </c>
      <c r="S220" s="664">
        <v>0</v>
      </c>
      <c r="T220" s="664">
        <v>0</v>
      </c>
    </row>
    <row r="221" spans="1:20" ht="15.75" customHeight="1">
      <c r="A221" s="853"/>
      <c r="B221" s="799"/>
      <c r="C221" s="801"/>
      <c r="D221" s="166" t="s">
        <v>47</v>
      </c>
      <c r="E221" s="31"/>
      <c r="F221" s="31"/>
      <c r="G221" s="31"/>
      <c r="H221" s="31"/>
      <c r="I221" s="335"/>
      <c r="J221" s="335"/>
      <c r="K221" s="427"/>
      <c r="L221" s="427"/>
      <c r="M221" s="527"/>
      <c r="N221" s="527"/>
      <c r="O221" s="666"/>
      <c r="P221" s="666"/>
      <c r="Q221" s="539"/>
      <c r="R221" s="539"/>
      <c r="S221" s="664"/>
      <c r="T221" s="664"/>
    </row>
    <row r="222" spans="1:20" ht="132" customHeight="1">
      <c r="A222" s="820"/>
      <c r="B222" s="798" t="s">
        <v>82</v>
      </c>
      <c r="C222" s="800" t="s">
        <v>843</v>
      </c>
      <c r="D222" s="526" t="s">
        <v>27</v>
      </c>
      <c r="E222" s="31" t="s">
        <v>364</v>
      </c>
      <c r="F222" s="31" t="s">
        <v>238</v>
      </c>
      <c r="G222" s="31" t="s">
        <v>665</v>
      </c>
      <c r="H222" s="31" t="s">
        <v>366</v>
      </c>
      <c r="I222" s="527"/>
      <c r="J222" s="527"/>
      <c r="K222" s="527">
        <v>0</v>
      </c>
      <c r="L222" s="527">
        <v>0</v>
      </c>
      <c r="M222" s="527">
        <v>0</v>
      </c>
      <c r="N222" s="527">
        <v>0</v>
      </c>
      <c r="O222" s="536">
        <v>32.799900000000001</v>
      </c>
      <c r="P222" s="536">
        <v>0</v>
      </c>
      <c r="Q222" s="537">
        <v>72.799899999999994</v>
      </c>
      <c r="R222" s="537">
        <v>72.799899999999994</v>
      </c>
      <c r="S222" s="672">
        <v>0</v>
      </c>
      <c r="T222" s="672">
        <v>0</v>
      </c>
    </row>
    <row r="223" spans="1:20" ht="15.75" customHeight="1">
      <c r="A223" s="820"/>
      <c r="B223" s="799"/>
      <c r="C223" s="801"/>
      <c r="D223" s="526" t="s">
        <v>47</v>
      </c>
      <c r="E223" s="31"/>
      <c r="F223" s="31"/>
      <c r="G223" s="31"/>
      <c r="H223" s="31"/>
      <c r="I223" s="527"/>
      <c r="J223" s="527"/>
      <c r="K223" s="527"/>
      <c r="L223" s="527"/>
      <c r="M223" s="527"/>
      <c r="N223" s="527"/>
      <c r="O223" s="666"/>
      <c r="P223" s="666"/>
      <c r="Q223" s="539"/>
      <c r="R223" s="539"/>
      <c r="S223" s="664"/>
      <c r="T223" s="664"/>
    </row>
    <row r="224" spans="1:20" ht="84" customHeight="1">
      <c r="A224" s="863">
        <v>8</v>
      </c>
      <c r="B224" s="790" t="s">
        <v>72</v>
      </c>
      <c r="C224" s="790" t="s">
        <v>529</v>
      </c>
      <c r="D224" s="126" t="s">
        <v>27</v>
      </c>
      <c r="E224" s="27" t="s">
        <v>378</v>
      </c>
      <c r="F224" s="27" t="s">
        <v>379</v>
      </c>
      <c r="G224" s="27" t="s">
        <v>380</v>
      </c>
      <c r="H224" s="27"/>
      <c r="I224" s="28">
        <f>I226+I288</f>
        <v>476470.24</v>
      </c>
      <c r="J224" s="28">
        <f>J226+J288</f>
        <v>448876.77999999997</v>
      </c>
      <c r="K224" s="28">
        <f t="shared" ref="K224:T224" si="50">K226+K288</f>
        <v>92159.55</v>
      </c>
      <c r="L224" s="28">
        <f t="shared" si="50"/>
        <v>75611.98</v>
      </c>
      <c r="M224" s="28">
        <f t="shared" si="50"/>
        <v>275134.38</v>
      </c>
      <c r="N224" s="28">
        <f t="shared" si="50"/>
        <v>232354.36</v>
      </c>
      <c r="O224" s="541">
        <f t="shared" si="50"/>
        <v>387536.67411000008</v>
      </c>
      <c r="P224" s="541">
        <f t="shared" si="50"/>
        <v>313461.93161999993</v>
      </c>
      <c r="Q224" s="541">
        <f t="shared" si="50"/>
        <v>649106.89526000002</v>
      </c>
      <c r="R224" s="541">
        <f t="shared" si="50"/>
        <v>445610.93409</v>
      </c>
      <c r="S224" s="541">
        <f t="shared" si="50"/>
        <v>437956.44800000009</v>
      </c>
      <c r="T224" s="541">
        <f t="shared" si="50"/>
        <v>437956.45100000012</v>
      </c>
    </row>
    <row r="225" spans="1:20" ht="15" customHeight="1">
      <c r="A225" s="819"/>
      <c r="B225" s="790"/>
      <c r="C225" s="790"/>
      <c r="D225" s="126" t="s">
        <v>47</v>
      </c>
      <c r="E225" s="27"/>
      <c r="F225" s="27"/>
      <c r="G225" s="27"/>
      <c r="H225" s="27"/>
      <c r="I225" s="28"/>
      <c r="J225" s="28"/>
      <c r="K225" s="28"/>
      <c r="L225" s="28"/>
      <c r="M225" s="28"/>
      <c r="N225" s="28"/>
      <c r="O225" s="541"/>
      <c r="P225" s="541"/>
      <c r="Q225" s="541"/>
      <c r="R225" s="541"/>
      <c r="S225" s="541"/>
      <c r="T225" s="541"/>
    </row>
    <row r="226" spans="1:20" ht="103.5" customHeight="1">
      <c r="A226" s="812" t="s">
        <v>227</v>
      </c>
      <c r="B226" s="804" t="s">
        <v>105</v>
      </c>
      <c r="C226" s="804" t="s">
        <v>266</v>
      </c>
      <c r="D226" s="128" t="s">
        <v>27</v>
      </c>
      <c r="E226" s="46" t="s">
        <v>378</v>
      </c>
      <c r="F226" s="46" t="s">
        <v>379</v>
      </c>
      <c r="G226" s="46" t="s">
        <v>686</v>
      </c>
      <c r="H226" s="46" t="s">
        <v>77</v>
      </c>
      <c r="I226" s="120">
        <v>447582.07</v>
      </c>
      <c r="J226" s="120">
        <v>420249.79</v>
      </c>
      <c r="K226" s="33">
        <f>K244+K246+K250+K252+K256+K260+K264+K266+K270+K274+K278+K280</f>
        <v>87211.99</v>
      </c>
      <c r="L226" s="33">
        <f t="shared" ref="L226" si="51">L244+L246+L250+L252+L256+L260+L264+L266+L270+L274+L278+L280</f>
        <v>72717.72</v>
      </c>
      <c r="M226" s="33">
        <f>M228+M230+M232+M234+M236+M238+M240+M242+M244+M246+M250+M252+M254+M256+M258+M260+M262+M264+M266+M268+M270+M272+M274+M276+M278+M280+M282+M284</f>
        <v>266427.22000000003</v>
      </c>
      <c r="N226" s="33">
        <f t="shared" ref="N226" si="52">N228+N230+N232+N234+N236+N238+N240+N242+N244+N246+N250+N252+N254+N256+N258+N260+N262+N264+N266+N268+N270+N272+N274+N276+N278+N280+N282+N284</f>
        <v>225786.66999999998</v>
      </c>
      <c r="O226" s="120">
        <f>O228+O230+O232+O234+O236+O238+O240+O242+O244+O246+O250+O252+O254+O256+O258+O260+O262+O264+O266+O268+O270+O272+O274+O276+O278+O280+O282+O284</f>
        <v>369113.19727000006</v>
      </c>
      <c r="P226" s="120">
        <f t="shared" ref="P226" si="53">P228+P230+P232+P234+P236+P238+P240+P242+P244+P246+P250+P252+P254+P256+P258+P260+P262+P264+P266+P268+P270+P272+P274+P276+P278+P280+P282+P284</f>
        <v>305141.79980999994</v>
      </c>
      <c r="Q226" s="120">
        <f>Q228+Q230+Q232+Q234+Q236+Q238+Q240+Q242+Q244+Q246+Q248+Q250+Q252+Q254+Q256+Q258+Q260+Q262+Q264+Q266+Q268+Q270+Q272+Q274+Q276+Q278+Q280+Q282+Q284+Q286</f>
        <v>628941.06342999998</v>
      </c>
      <c r="R226" s="120">
        <f t="shared" ref="R226:T226" si="54">R228+R230+R232+R234+R236+R238+R240+R242+R244+R246+R248+R250+R252+R254+R256+R258+R260+R262+R264+R266+R268+R270+R272+R274+R276+R278+R280+R282+R284+R286</f>
        <v>429012.05352999998</v>
      </c>
      <c r="S226" s="120">
        <f t="shared" si="54"/>
        <v>421249.07700000011</v>
      </c>
      <c r="T226" s="120">
        <f t="shared" si="54"/>
        <v>421249.07700000011</v>
      </c>
    </row>
    <row r="227" spans="1:20" ht="12.75" customHeight="1">
      <c r="A227" s="813"/>
      <c r="B227" s="804"/>
      <c r="C227" s="804"/>
      <c r="D227" s="128" t="s">
        <v>47</v>
      </c>
      <c r="E227" s="46"/>
      <c r="F227" s="46"/>
      <c r="G227" s="46"/>
      <c r="H227" s="46"/>
      <c r="I227" s="30"/>
      <c r="J227" s="30"/>
      <c r="K227" s="30"/>
      <c r="L227" s="30"/>
      <c r="M227" s="30"/>
      <c r="N227" s="30"/>
      <c r="O227" s="656"/>
      <c r="P227" s="656"/>
      <c r="Q227" s="539"/>
      <c r="R227" s="539"/>
      <c r="S227" s="539"/>
      <c r="T227" s="539"/>
    </row>
    <row r="228" spans="1:20" ht="126" customHeight="1">
      <c r="A228" s="805"/>
      <c r="B228" s="798" t="s">
        <v>101</v>
      </c>
      <c r="C228" s="798" t="s">
        <v>760</v>
      </c>
      <c r="D228" s="418" t="s">
        <v>27</v>
      </c>
      <c r="E228" s="35" t="s">
        <v>378</v>
      </c>
      <c r="F228" s="35" t="s">
        <v>379</v>
      </c>
      <c r="G228" s="35" t="s">
        <v>761</v>
      </c>
      <c r="H228" s="35" t="s">
        <v>113</v>
      </c>
      <c r="I228" s="420"/>
      <c r="J228" s="420"/>
      <c r="K228" s="420">
        <v>0</v>
      </c>
      <c r="L228" s="420">
        <v>0</v>
      </c>
      <c r="M228" s="531">
        <v>131.16999999999999</v>
      </c>
      <c r="N228" s="531">
        <v>131.16999999999999</v>
      </c>
      <c r="O228" s="538">
        <v>131.172</v>
      </c>
      <c r="P228" s="538">
        <v>131.172</v>
      </c>
      <c r="Q228" s="539">
        <v>320.16800000000001</v>
      </c>
      <c r="R228" s="539">
        <v>320.16800000000001</v>
      </c>
      <c r="S228" s="538">
        <v>0</v>
      </c>
      <c r="T228" s="538">
        <v>0</v>
      </c>
    </row>
    <row r="229" spans="1:20" ht="12.75" customHeight="1">
      <c r="A229" s="806"/>
      <c r="B229" s="799"/>
      <c r="C229" s="799"/>
      <c r="D229" s="418" t="s">
        <v>47</v>
      </c>
      <c r="E229" s="35"/>
      <c r="F229" s="35"/>
      <c r="G229" s="35"/>
      <c r="H229" s="35"/>
      <c r="I229" s="420"/>
      <c r="J229" s="420"/>
      <c r="K229" s="420"/>
      <c r="L229" s="420"/>
      <c r="M229" s="531"/>
      <c r="N229" s="531"/>
      <c r="O229" s="668"/>
      <c r="P229" s="668"/>
      <c r="Q229" s="539"/>
      <c r="R229" s="539"/>
      <c r="S229" s="538"/>
      <c r="T229" s="538"/>
    </row>
    <row r="230" spans="1:20" ht="123" customHeight="1">
      <c r="A230" s="820"/>
      <c r="B230" s="798" t="s">
        <v>81</v>
      </c>
      <c r="C230" s="798" t="s">
        <v>760</v>
      </c>
      <c r="D230" s="524" t="s">
        <v>27</v>
      </c>
      <c r="E230" s="35" t="s">
        <v>378</v>
      </c>
      <c r="F230" s="35" t="s">
        <v>176</v>
      </c>
      <c r="G230" s="35" t="s">
        <v>761</v>
      </c>
      <c r="H230" s="35" t="s">
        <v>113</v>
      </c>
      <c r="I230" s="525"/>
      <c r="J230" s="525"/>
      <c r="K230" s="525">
        <v>0</v>
      </c>
      <c r="L230" s="525">
        <v>0</v>
      </c>
      <c r="M230" s="531">
        <v>453.6</v>
      </c>
      <c r="N230" s="531">
        <v>453.6</v>
      </c>
      <c r="O230" s="538">
        <v>453.596</v>
      </c>
      <c r="P230" s="538">
        <v>453.596</v>
      </c>
      <c r="Q230" s="539">
        <v>929.94899999999996</v>
      </c>
      <c r="R230" s="539">
        <v>929.94899999999996</v>
      </c>
      <c r="S230" s="538">
        <v>0</v>
      </c>
      <c r="T230" s="538">
        <v>0</v>
      </c>
    </row>
    <row r="231" spans="1:20" ht="12.75" customHeight="1">
      <c r="A231" s="820"/>
      <c r="B231" s="799"/>
      <c r="C231" s="799"/>
      <c r="D231" s="524" t="s">
        <v>47</v>
      </c>
      <c r="E231" s="35"/>
      <c r="F231" s="35"/>
      <c r="G231" s="35"/>
      <c r="H231" s="35"/>
      <c r="I231" s="525"/>
      <c r="J231" s="525"/>
      <c r="K231" s="525"/>
      <c r="L231" s="525"/>
      <c r="M231" s="531"/>
      <c r="N231" s="531"/>
      <c r="O231" s="538"/>
      <c r="P231" s="538"/>
      <c r="Q231" s="539"/>
      <c r="R231" s="539"/>
      <c r="S231" s="538"/>
      <c r="T231" s="538"/>
    </row>
    <row r="232" spans="1:20" ht="120.75" customHeight="1">
      <c r="A232" s="820"/>
      <c r="B232" s="798" t="s">
        <v>82</v>
      </c>
      <c r="C232" s="798" t="s">
        <v>760</v>
      </c>
      <c r="D232" s="524" t="s">
        <v>27</v>
      </c>
      <c r="E232" s="35" t="s">
        <v>378</v>
      </c>
      <c r="F232" s="35" t="s">
        <v>182</v>
      </c>
      <c r="G232" s="35" t="s">
        <v>761</v>
      </c>
      <c r="H232" s="35" t="s">
        <v>113</v>
      </c>
      <c r="I232" s="525"/>
      <c r="J232" s="525"/>
      <c r="K232" s="525">
        <v>0</v>
      </c>
      <c r="L232" s="525">
        <v>0</v>
      </c>
      <c r="M232" s="531">
        <v>20.89</v>
      </c>
      <c r="N232" s="531">
        <v>20.89</v>
      </c>
      <c r="O232" s="538">
        <v>20.89</v>
      </c>
      <c r="P232" s="538">
        <v>20.89</v>
      </c>
      <c r="Q232" s="539">
        <v>44.762999999999998</v>
      </c>
      <c r="R232" s="539">
        <v>44.762999999999998</v>
      </c>
      <c r="S232" s="538">
        <v>0</v>
      </c>
      <c r="T232" s="538">
        <v>0</v>
      </c>
    </row>
    <row r="233" spans="1:20" ht="12.75" customHeight="1">
      <c r="A233" s="820"/>
      <c r="B233" s="799"/>
      <c r="C233" s="799"/>
      <c r="D233" s="524" t="s">
        <v>47</v>
      </c>
      <c r="E233" s="35"/>
      <c r="F233" s="35"/>
      <c r="G233" s="35"/>
      <c r="H233" s="35"/>
      <c r="I233" s="525"/>
      <c r="J233" s="525"/>
      <c r="K233" s="525"/>
      <c r="L233" s="525"/>
      <c r="M233" s="531"/>
      <c r="N233" s="531"/>
      <c r="O233" s="538"/>
      <c r="P233" s="538"/>
      <c r="Q233" s="702"/>
      <c r="R233" s="702"/>
      <c r="S233" s="118"/>
      <c r="T233" s="118"/>
    </row>
    <row r="234" spans="1:20" ht="55.5" customHeight="1">
      <c r="A234" s="805"/>
      <c r="B234" s="798" t="s">
        <v>83</v>
      </c>
      <c r="C234" s="798" t="s">
        <v>762</v>
      </c>
      <c r="D234" s="418" t="s">
        <v>27</v>
      </c>
      <c r="E234" s="35" t="s">
        <v>378</v>
      </c>
      <c r="F234" s="35" t="s">
        <v>176</v>
      </c>
      <c r="G234" s="35" t="s">
        <v>763</v>
      </c>
      <c r="H234" s="35" t="s">
        <v>113</v>
      </c>
      <c r="I234" s="420"/>
      <c r="J234" s="420"/>
      <c r="K234" s="420">
        <v>0</v>
      </c>
      <c r="L234" s="420">
        <v>0</v>
      </c>
      <c r="M234" s="531">
        <v>35.81</v>
      </c>
      <c r="N234" s="531">
        <v>23.87</v>
      </c>
      <c r="O234" s="538">
        <v>35.811</v>
      </c>
      <c r="P234" s="538">
        <v>35.811</v>
      </c>
      <c r="Q234" s="702">
        <v>52.808</v>
      </c>
      <c r="R234" s="702">
        <v>52.808</v>
      </c>
      <c r="S234" s="118">
        <v>0</v>
      </c>
      <c r="T234" s="118">
        <v>0</v>
      </c>
    </row>
    <row r="235" spans="1:20" ht="12.75" customHeight="1">
      <c r="A235" s="806"/>
      <c r="B235" s="799"/>
      <c r="C235" s="799"/>
      <c r="D235" s="418" t="s">
        <v>47</v>
      </c>
      <c r="E235" s="35"/>
      <c r="F235" s="35"/>
      <c r="G235" s="35"/>
      <c r="H235" s="35"/>
      <c r="I235" s="420"/>
      <c r="J235" s="420"/>
      <c r="K235" s="420"/>
      <c r="L235" s="420"/>
      <c r="M235" s="531"/>
      <c r="N235" s="531"/>
      <c r="O235" s="538"/>
      <c r="P235" s="538"/>
      <c r="Q235" s="702"/>
      <c r="R235" s="702"/>
      <c r="S235" s="118"/>
      <c r="T235" s="118"/>
    </row>
    <row r="236" spans="1:20" ht="40.5" customHeight="1">
      <c r="A236" s="805"/>
      <c r="B236" s="798" t="s">
        <v>84</v>
      </c>
      <c r="C236" s="798" t="s">
        <v>764</v>
      </c>
      <c r="D236" s="418" t="s">
        <v>27</v>
      </c>
      <c r="E236" s="35" t="s">
        <v>378</v>
      </c>
      <c r="F236" s="35" t="s">
        <v>182</v>
      </c>
      <c r="G236" s="35" t="s">
        <v>765</v>
      </c>
      <c r="H236" s="35" t="s">
        <v>521</v>
      </c>
      <c r="I236" s="420"/>
      <c r="J236" s="420"/>
      <c r="K236" s="420">
        <v>0</v>
      </c>
      <c r="L236" s="420">
        <v>0</v>
      </c>
      <c r="M236" s="531">
        <v>1392.65</v>
      </c>
      <c r="N236" s="531">
        <v>0</v>
      </c>
      <c r="O236" s="538">
        <v>1392.6479999999999</v>
      </c>
      <c r="P236" s="538">
        <v>1315.5408</v>
      </c>
      <c r="Q236" s="539">
        <v>1392.6479999999999</v>
      </c>
      <c r="R236" s="539">
        <v>1315.54</v>
      </c>
      <c r="S236" s="538">
        <v>0</v>
      </c>
      <c r="T236" s="538">
        <v>0</v>
      </c>
    </row>
    <row r="237" spans="1:20" ht="12.75" customHeight="1">
      <c r="A237" s="806"/>
      <c r="B237" s="799"/>
      <c r="C237" s="799"/>
      <c r="D237" s="418" t="s">
        <v>47</v>
      </c>
      <c r="E237" s="35"/>
      <c r="F237" s="35"/>
      <c r="G237" s="35"/>
      <c r="H237" s="35"/>
      <c r="I237" s="420"/>
      <c r="J237" s="420"/>
      <c r="K237" s="420"/>
      <c r="L237" s="420"/>
      <c r="M237" s="531"/>
      <c r="N237" s="531"/>
      <c r="O237" s="538"/>
      <c r="P237" s="538"/>
      <c r="Q237" s="539"/>
      <c r="R237" s="539"/>
      <c r="S237" s="538"/>
      <c r="T237" s="538"/>
    </row>
    <row r="238" spans="1:20" ht="34.5" customHeight="1">
      <c r="A238" s="805"/>
      <c r="B238" s="798" t="s">
        <v>85</v>
      </c>
      <c r="C238" s="798" t="s">
        <v>764</v>
      </c>
      <c r="D238" s="418" t="s">
        <v>27</v>
      </c>
      <c r="E238" s="35" t="s">
        <v>378</v>
      </c>
      <c r="F238" s="35" t="s">
        <v>182</v>
      </c>
      <c r="G238" s="35" t="s">
        <v>765</v>
      </c>
      <c r="H238" s="35" t="s">
        <v>114</v>
      </c>
      <c r="I238" s="420"/>
      <c r="J238" s="420"/>
      <c r="K238" s="420">
        <v>0</v>
      </c>
      <c r="L238" s="420">
        <v>0</v>
      </c>
      <c r="M238" s="531">
        <v>3132.95</v>
      </c>
      <c r="N238" s="531">
        <v>3132.95</v>
      </c>
      <c r="O238" s="538">
        <v>3429.252</v>
      </c>
      <c r="P238" s="538">
        <v>3132.9520000000002</v>
      </c>
      <c r="Q238" s="539">
        <v>3429.252</v>
      </c>
      <c r="R238" s="539">
        <v>3132.9520000000002</v>
      </c>
      <c r="S238" s="538">
        <v>0</v>
      </c>
      <c r="T238" s="538">
        <v>0</v>
      </c>
    </row>
    <row r="239" spans="1:20" ht="12.75" customHeight="1">
      <c r="A239" s="806"/>
      <c r="B239" s="799"/>
      <c r="C239" s="799"/>
      <c r="D239" s="418" t="s">
        <v>47</v>
      </c>
      <c r="E239" s="35"/>
      <c r="F239" s="35"/>
      <c r="G239" s="35"/>
      <c r="H239" s="35"/>
      <c r="I239" s="420"/>
      <c r="J239" s="420"/>
      <c r="K239" s="420"/>
      <c r="L239" s="420"/>
      <c r="M239" s="531"/>
      <c r="N239" s="531"/>
      <c r="O239" s="538"/>
      <c r="P239" s="538"/>
      <c r="Q239" s="539"/>
      <c r="R239" s="539"/>
      <c r="S239" s="538"/>
      <c r="T239" s="538"/>
    </row>
    <row r="240" spans="1:20" ht="49.5" customHeight="1">
      <c r="A240" s="805"/>
      <c r="B240" s="798" t="s">
        <v>86</v>
      </c>
      <c r="C240" s="798" t="s">
        <v>767</v>
      </c>
      <c r="D240" s="418" t="s">
        <v>27</v>
      </c>
      <c r="E240" s="35" t="s">
        <v>378</v>
      </c>
      <c r="F240" s="35" t="s">
        <v>182</v>
      </c>
      <c r="G240" s="35" t="s">
        <v>768</v>
      </c>
      <c r="H240" s="35" t="s">
        <v>521</v>
      </c>
      <c r="I240" s="420"/>
      <c r="J240" s="420"/>
      <c r="K240" s="420">
        <v>0</v>
      </c>
      <c r="L240" s="420">
        <v>0</v>
      </c>
      <c r="M240" s="531">
        <v>1638.55</v>
      </c>
      <c r="N240" s="531">
        <v>0</v>
      </c>
      <c r="O240" s="538">
        <v>986.05200000000002</v>
      </c>
      <c r="P240" s="538">
        <v>563.80319999999995</v>
      </c>
      <c r="Q240" s="539">
        <v>563.80319999999995</v>
      </c>
      <c r="R240" s="539">
        <v>563.80319999999995</v>
      </c>
      <c r="S240" s="538">
        <v>0</v>
      </c>
      <c r="T240" s="538">
        <v>0</v>
      </c>
    </row>
    <row r="241" spans="1:20" ht="12.75" customHeight="1">
      <c r="A241" s="806"/>
      <c r="B241" s="799"/>
      <c r="C241" s="799"/>
      <c r="D241" s="418" t="s">
        <v>47</v>
      </c>
      <c r="E241" s="35"/>
      <c r="F241" s="35"/>
      <c r="G241" s="35"/>
      <c r="H241" s="35"/>
      <c r="I241" s="420"/>
      <c r="J241" s="420"/>
      <c r="K241" s="420"/>
      <c r="L241" s="420"/>
      <c r="M241" s="531"/>
      <c r="N241" s="531"/>
      <c r="O241" s="538"/>
      <c r="P241" s="538"/>
      <c r="Q241" s="539"/>
      <c r="R241" s="539"/>
      <c r="S241" s="538"/>
      <c r="T241" s="538"/>
    </row>
    <row r="242" spans="1:20" ht="46.5" customHeight="1">
      <c r="A242" s="805"/>
      <c r="B242" s="798" t="s">
        <v>183</v>
      </c>
      <c r="C242" s="798" t="s">
        <v>767</v>
      </c>
      <c r="D242" s="418" t="s">
        <v>27</v>
      </c>
      <c r="E242" s="35" t="s">
        <v>378</v>
      </c>
      <c r="F242" s="35" t="s">
        <v>182</v>
      </c>
      <c r="G242" s="35" t="s">
        <v>768</v>
      </c>
      <c r="H242" s="35" t="s">
        <v>114</v>
      </c>
      <c r="I242" s="420"/>
      <c r="J242" s="420"/>
      <c r="K242" s="420">
        <v>0</v>
      </c>
      <c r="L242" s="420">
        <v>0</v>
      </c>
      <c r="M242" s="531">
        <v>1284.3900000000001</v>
      </c>
      <c r="N242" s="531">
        <v>560.55999999999995</v>
      </c>
      <c r="O242" s="538">
        <v>1284.3894</v>
      </c>
      <c r="P242" s="538">
        <v>560.56308000000001</v>
      </c>
      <c r="Q242" s="539">
        <v>1284.3894</v>
      </c>
      <c r="R242" s="539">
        <v>1045.4564399999999</v>
      </c>
      <c r="S242" s="538">
        <v>0</v>
      </c>
      <c r="T242" s="538">
        <v>0</v>
      </c>
    </row>
    <row r="243" spans="1:20" ht="12.75" customHeight="1">
      <c r="A243" s="806"/>
      <c r="B243" s="799"/>
      <c r="C243" s="799"/>
      <c r="D243" s="418" t="s">
        <v>47</v>
      </c>
      <c r="E243" s="35"/>
      <c r="F243" s="35"/>
      <c r="G243" s="35"/>
      <c r="H243" s="35"/>
      <c r="I243" s="420"/>
      <c r="J243" s="420"/>
      <c r="K243" s="420"/>
      <c r="L243" s="420"/>
      <c r="M243" s="531"/>
      <c r="N243" s="531"/>
      <c r="O243" s="538"/>
      <c r="P243" s="538"/>
      <c r="Q243" s="539"/>
      <c r="R243" s="539"/>
      <c r="S243" s="538"/>
      <c r="T243" s="538"/>
    </row>
    <row r="244" spans="1:20" ht="230.25" customHeight="1">
      <c r="A244" s="802"/>
      <c r="B244" s="798" t="s">
        <v>88</v>
      </c>
      <c r="C244" s="798" t="s">
        <v>607</v>
      </c>
      <c r="D244" s="328" t="s">
        <v>27</v>
      </c>
      <c r="E244" s="35" t="s">
        <v>378</v>
      </c>
      <c r="F244" s="35" t="s">
        <v>379</v>
      </c>
      <c r="G244" s="35" t="s">
        <v>608</v>
      </c>
      <c r="H244" s="35" t="s">
        <v>113</v>
      </c>
      <c r="I244" s="330"/>
      <c r="J244" s="330"/>
      <c r="K244" s="420">
        <v>6127.96</v>
      </c>
      <c r="L244" s="420">
        <v>5425.46</v>
      </c>
      <c r="M244" s="531">
        <v>21530.09</v>
      </c>
      <c r="N244" s="531">
        <v>19773.96</v>
      </c>
      <c r="O244" s="538">
        <v>29144.623329999999</v>
      </c>
      <c r="P244" s="538">
        <v>25285.957999999999</v>
      </c>
      <c r="Q244" s="537">
        <v>36410.1</v>
      </c>
      <c r="R244" s="539">
        <v>34306.24843</v>
      </c>
      <c r="S244" s="538">
        <v>29326.799999999999</v>
      </c>
      <c r="T244" s="538">
        <v>29326.799999999999</v>
      </c>
    </row>
    <row r="245" spans="1:20" ht="12.75" customHeight="1">
      <c r="A245" s="803"/>
      <c r="B245" s="799"/>
      <c r="C245" s="799"/>
      <c r="D245" s="328" t="s">
        <v>47</v>
      </c>
      <c r="E245" s="35"/>
      <c r="F245" s="35"/>
      <c r="G245" s="35"/>
      <c r="H245" s="35"/>
      <c r="I245" s="330"/>
      <c r="J245" s="330"/>
      <c r="K245" s="420"/>
      <c r="L245" s="420"/>
      <c r="M245" s="531"/>
      <c r="N245" s="531"/>
      <c r="O245" s="538"/>
      <c r="P245" s="538"/>
      <c r="Q245" s="709"/>
      <c r="R245" s="702"/>
      <c r="S245" s="118"/>
      <c r="T245" s="118"/>
    </row>
    <row r="246" spans="1:20" ht="243" customHeight="1">
      <c r="A246" s="802"/>
      <c r="B246" s="798" t="s">
        <v>522</v>
      </c>
      <c r="C246" s="798" t="s">
        <v>609</v>
      </c>
      <c r="D246" s="328" t="s">
        <v>27</v>
      </c>
      <c r="E246" s="35" t="s">
        <v>378</v>
      </c>
      <c r="F246" s="35" t="s">
        <v>176</v>
      </c>
      <c r="G246" s="35" t="s">
        <v>610</v>
      </c>
      <c r="H246" s="35" t="s">
        <v>113</v>
      </c>
      <c r="I246" s="330"/>
      <c r="J246" s="330"/>
      <c r="K246" s="420">
        <v>6491.11</v>
      </c>
      <c r="L246" s="420">
        <v>5553.92</v>
      </c>
      <c r="M246" s="531">
        <v>22396.43</v>
      </c>
      <c r="N246" s="531">
        <v>18667.419999999998</v>
      </c>
      <c r="O246" s="538">
        <v>28165.498009999999</v>
      </c>
      <c r="P246" s="538">
        <v>23038.421999999999</v>
      </c>
      <c r="Q246" s="537">
        <v>29954.6</v>
      </c>
      <c r="R246" s="539">
        <v>29854.6</v>
      </c>
      <c r="S246" s="538">
        <v>30021.200000000001</v>
      </c>
      <c r="T246" s="538">
        <v>30021.200000000001</v>
      </c>
    </row>
    <row r="247" spans="1:20" ht="12.75" customHeight="1">
      <c r="A247" s="803"/>
      <c r="B247" s="799"/>
      <c r="C247" s="799"/>
      <c r="D247" s="328" t="s">
        <v>47</v>
      </c>
      <c r="E247" s="35"/>
      <c r="F247" s="35"/>
      <c r="G247" s="35"/>
      <c r="H247" s="35"/>
      <c r="I247" s="330"/>
      <c r="J247" s="330"/>
      <c r="K247" s="420"/>
      <c r="L247" s="420"/>
      <c r="M247" s="531"/>
      <c r="N247" s="531"/>
      <c r="O247" s="538"/>
      <c r="P247" s="538"/>
      <c r="Q247" s="537"/>
      <c r="R247" s="539"/>
      <c r="S247" s="538"/>
      <c r="T247" s="538"/>
    </row>
    <row r="248" spans="1:20" ht="240.75" customHeight="1">
      <c r="A248" s="802"/>
      <c r="B248" s="798" t="s">
        <v>458</v>
      </c>
      <c r="C248" s="798" t="s">
        <v>609</v>
      </c>
      <c r="D248" s="662" t="s">
        <v>27</v>
      </c>
      <c r="E248" s="35" t="s">
        <v>378</v>
      </c>
      <c r="F248" s="35" t="s">
        <v>176</v>
      </c>
      <c r="G248" s="35" t="s">
        <v>610</v>
      </c>
      <c r="H248" s="35" t="s">
        <v>114</v>
      </c>
      <c r="I248" s="534"/>
      <c r="J248" s="534"/>
      <c r="K248" s="534">
        <v>0</v>
      </c>
      <c r="L248" s="534">
        <v>0</v>
      </c>
      <c r="M248" s="534">
        <v>0</v>
      </c>
      <c r="N248" s="534">
        <v>0</v>
      </c>
      <c r="O248" s="538">
        <v>0</v>
      </c>
      <c r="P248" s="538">
        <v>0</v>
      </c>
      <c r="Q248" s="537">
        <v>110</v>
      </c>
      <c r="R248" s="539">
        <v>110</v>
      </c>
      <c r="S248" s="538">
        <v>0</v>
      </c>
      <c r="T248" s="538">
        <v>0</v>
      </c>
    </row>
    <row r="249" spans="1:20" ht="12.75" customHeight="1">
      <c r="A249" s="803"/>
      <c r="B249" s="799"/>
      <c r="C249" s="799"/>
      <c r="D249" s="662" t="s">
        <v>47</v>
      </c>
      <c r="E249" s="35"/>
      <c r="F249" s="35"/>
      <c r="G249" s="35"/>
      <c r="H249" s="35"/>
      <c r="I249" s="534"/>
      <c r="J249" s="534"/>
      <c r="K249" s="534"/>
      <c r="L249" s="534"/>
      <c r="M249" s="534"/>
      <c r="N249" s="534"/>
      <c r="O249" s="538"/>
      <c r="P249" s="538"/>
      <c r="Q249" s="537"/>
      <c r="R249" s="539"/>
      <c r="S249" s="538"/>
      <c r="T249" s="538"/>
    </row>
    <row r="250" spans="1:20" ht="54.75" customHeight="1">
      <c r="A250" s="814"/>
      <c r="B250" s="798" t="s">
        <v>459</v>
      </c>
      <c r="C250" s="798" t="s">
        <v>382</v>
      </c>
      <c r="D250" s="102" t="s">
        <v>27</v>
      </c>
      <c r="E250" s="35" t="s">
        <v>378</v>
      </c>
      <c r="F250" s="35" t="s">
        <v>379</v>
      </c>
      <c r="G250" s="35" t="s">
        <v>611</v>
      </c>
      <c r="H250" s="35" t="s">
        <v>114</v>
      </c>
      <c r="I250" s="330"/>
      <c r="J250" s="330"/>
      <c r="K250" s="420">
        <v>74</v>
      </c>
      <c r="L250" s="420">
        <v>74</v>
      </c>
      <c r="M250" s="531">
        <v>164</v>
      </c>
      <c r="N250" s="125">
        <v>161</v>
      </c>
      <c r="O250" s="538">
        <v>255.4</v>
      </c>
      <c r="P250" s="538">
        <v>238</v>
      </c>
      <c r="Q250" s="537">
        <v>351.4</v>
      </c>
      <c r="R250" s="539">
        <v>351.4</v>
      </c>
      <c r="S250" s="538">
        <v>351.4</v>
      </c>
      <c r="T250" s="538">
        <v>351.4</v>
      </c>
    </row>
    <row r="251" spans="1:20" ht="12.75" customHeight="1">
      <c r="A251" s="814"/>
      <c r="B251" s="799"/>
      <c r="C251" s="799"/>
      <c r="D251" s="102" t="s">
        <v>47</v>
      </c>
      <c r="E251" s="35"/>
      <c r="F251" s="35"/>
      <c r="G251" s="35"/>
      <c r="H251" s="35"/>
      <c r="I251" s="330"/>
      <c r="J251" s="330"/>
      <c r="K251" s="420"/>
      <c r="L251" s="420"/>
      <c r="M251" s="531"/>
      <c r="N251" s="125"/>
      <c r="O251" s="538"/>
      <c r="P251" s="538"/>
      <c r="Q251" s="537"/>
      <c r="R251" s="539"/>
      <c r="S251" s="538"/>
      <c r="T251" s="538"/>
    </row>
    <row r="252" spans="1:20" ht="83.25" customHeight="1">
      <c r="A252" s="802"/>
      <c r="B252" s="798" t="s">
        <v>460</v>
      </c>
      <c r="C252" s="798" t="s">
        <v>383</v>
      </c>
      <c r="D252" s="102" t="s">
        <v>27</v>
      </c>
      <c r="E252" s="35" t="s">
        <v>378</v>
      </c>
      <c r="F252" s="35" t="s">
        <v>379</v>
      </c>
      <c r="G252" s="35" t="s">
        <v>613</v>
      </c>
      <c r="H252" s="35" t="s">
        <v>113</v>
      </c>
      <c r="I252" s="330"/>
      <c r="J252" s="330"/>
      <c r="K252" s="420">
        <v>11404.84</v>
      </c>
      <c r="L252" s="420">
        <v>9555.36</v>
      </c>
      <c r="M252" s="531">
        <v>37582.230000000003</v>
      </c>
      <c r="N252" s="125">
        <v>30851.45</v>
      </c>
      <c r="O252" s="538">
        <v>49077.765809999997</v>
      </c>
      <c r="P252" s="538">
        <v>44387.807500000003</v>
      </c>
      <c r="Q252" s="537">
        <v>59586.15135</v>
      </c>
      <c r="R252" s="539">
        <v>58986.951350000003</v>
      </c>
      <c r="S252" s="538">
        <v>52003.1</v>
      </c>
      <c r="T252" s="538">
        <v>52003.1</v>
      </c>
    </row>
    <row r="253" spans="1:20" ht="12.75" customHeight="1">
      <c r="A253" s="803"/>
      <c r="B253" s="799"/>
      <c r="C253" s="799"/>
      <c r="D253" s="102" t="s">
        <v>47</v>
      </c>
      <c r="E253" s="35"/>
      <c r="F253" s="35"/>
      <c r="G253" s="35"/>
      <c r="H253" s="35"/>
      <c r="I253" s="330"/>
      <c r="J253" s="330"/>
      <c r="K253" s="420"/>
      <c r="L253" s="420"/>
      <c r="M253" s="531"/>
      <c r="N253" s="125"/>
      <c r="O253" s="538"/>
      <c r="P253" s="538"/>
      <c r="Q253" s="537"/>
      <c r="R253" s="539"/>
      <c r="S253" s="538"/>
      <c r="T253" s="538"/>
    </row>
    <row r="254" spans="1:20" ht="76.5" customHeight="1">
      <c r="A254" s="802"/>
      <c r="B254" s="798" t="s">
        <v>461</v>
      </c>
      <c r="C254" s="798" t="s">
        <v>383</v>
      </c>
      <c r="D254" s="418" t="s">
        <v>27</v>
      </c>
      <c r="E254" s="35" t="s">
        <v>378</v>
      </c>
      <c r="F254" s="35" t="s">
        <v>379</v>
      </c>
      <c r="G254" s="35" t="s">
        <v>613</v>
      </c>
      <c r="H254" s="35" t="s">
        <v>114</v>
      </c>
      <c r="I254" s="420"/>
      <c r="J254" s="420"/>
      <c r="K254" s="420">
        <v>0</v>
      </c>
      <c r="L254" s="420">
        <v>0</v>
      </c>
      <c r="M254" s="531">
        <v>389.93</v>
      </c>
      <c r="N254" s="125">
        <v>374.91</v>
      </c>
      <c r="O254" s="538">
        <v>664.93</v>
      </c>
      <c r="P254" s="538">
        <v>582.54899999999998</v>
      </c>
      <c r="Q254" s="537">
        <v>1136.1486500000001</v>
      </c>
      <c r="R254" s="539">
        <v>1136.1486500000001</v>
      </c>
      <c r="S254" s="538">
        <v>0</v>
      </c>
      <c r="T254" s="538">
        <v>0</v>
      </c>
    </row>
    <row r="255" spans="1:20" ht="12.75" customHeight="1">
      <c r="A255" s="803"/>
      <c r="B255" s="799"/>
      <c r="C255" s="799"/>
      <c r="D255" s="418" t="s">
        <v>47</v>
      </c>
      <c r="E255" s="35"/>
      <c r="F255" s="35"/>
      <c r="G255" s="35"/>
      <c r="H255" s="35"/>
      <c r="I255" s="420"/>
      <c r="J255" s="420"/>
      <c r="K255" s="420"/>
      <c r="L255" s="420"/>
      <c r="M255" s="531"/>
      <c r="N255" s="125"/>
      <c r="O255" s="538"/>
      <c r="P255" s="538"/>
      <c r="Q255" s="537"/>
      <c r="R255" s="539"/>
      <c r="S255" s="538"/>
      <c r="T255" s="538"/>
    </row>
    <row r="256" spans="1:20" ht="66" customHeight="1">
      <c r="A256" s="848"/>
      <c r="B256" s="808" t="s">
        <v>463</v>
      </c>
      <c r="C256" s="807" t="s">
        <v>384</v>
      </c>
      <c r="D256" s="75" t="s">
        <v>27</v>
      </c>
      <c r="E256" s="31" t="s">
        <v>378</v>
      </c>
      <c r="F256" s="31" t="s">
        <v>379</v>
      </c>
      <c r="G256" s="31" t="s">
        <v>615</v>
      </c>
      <c r="H256" s="329" t="s">
        <v>113</v>
      </c>
      <c r="I256" s="330"/>
      <c r="J256" s="330"/>
      <c r="K256" s="420">
        <v>12309.29</v>
      </c>
      <c r="L256" s="420">
        <v>6252.03</v>
      </c>
      <c r="M256" s="531">
        <v>24250.57</v>
      </c>
      <c r="N256" s="125">
        <v>15909.86</v>
      </c>
      <c r="O256" s="538">
        <v>38472.945110000001</v>
      </c>
      <c r="P256" s="538">
        <v>25728.077829999998</v>
      </c>
      <c r="Q256" s="537">
        <v>49702.346469999997</v>
      </c>
      <c r="R256" s="539">
        <v>38620.245719999999</v>
      </c>
      <c r="S256" s="664">
        <v>64797.08</v>
      </c>
      <c r="T256" s="664">
        <v>64797.08</v>
      </c>
    </row>
    <row r="257" spans="1:20" ht="15" customHeight="1">
      <c r="A257" s="848"/>
      <c r="B257" s="808"/>
      <c r="C257" s="807"/>
      <c r="D257" s="75" t="s">
        <v>47</v>
      </c>
      <c r="E257" s="31"/>
      <c r="F257" s="31"/>
      <c r="G257" s="31"/>
      <c r="H257" s="31"/>
      <c r="I257" s="330"/>
      <c r="J257" s="330"/>
      <c r="K257" s="420"/>
      <c r="L257" s="420"/>
      <c r="M257" s="531"/>
      <c r="N257" s="125"/>
      <c r="O257" s="538"/>
      <c r="P257" s="538"/>
      <c r="Q257" s="537"/>
      <c r="R257" s="539"/>
      <c r="S257" s="664"/>
      <c r="T257" s="664"/>
    </row>
    <row r="258" spans="1:20" ht="66.75" customHeight="1">
      <c r="A258" s="805"/>
      <c r="B258" s="808" t="s">
        <v>495</v>
      </c>
      <c r="C258" s="807" t="s">
        <v>384</v>
      </c>
      <c r="D258" s="418" t="s">
        <v>27</v>
      </c>
      <c r="E258" s="31" t="s">
        <v>378</v>
      </c>
      <c r="F258" s="31" t="s">
        <v>379</v>
      </c>
      <c r="G258" s="31" t="s">
        <v>615</v>
      </c>
      <c r="H258" s="31" t="s">
        <v>114</v>
      </c>
      <c r="I258" s="420"/>
      <c r="J258" s="420"/>
      <c r="K258" s="420">
        <v>0</v>
      </c>
      <c r="L258" s="420">
        <v>0</v>
      </c>
      <c r="M258" s="531">
        <v>2240.35</v>
      </c>
      <c r="N258" s="125">
        <v>30</v>
      </c>
      <c r="O258" s="538">
        <v>2240.52</v>
      </c>
      <c r="P258" s="538">
        <v>30</v>
      </c>
      <c r="Q258" s="537">
        <v>2877.3390300000001</v>
      </c>
      <c r="R258" s="539">
        <v>430.59120000000001</v>
      </c>
      <c r="S258" s="664">
        <v>0</v>
      </c>
      <c r="T258" s="664">
        <v>0</v>
      </c>
    </row>
    <row r="259" spans="1:20" ht="15" customHeight="1">
      <c r="A259" s="806"/>
      <c r="B259" s="808"/>
      <c r="C259" s="807"/>
      <c r="D259" s="418" t="s">
        <v>47</v>
      </c>
      <c r="E259" s="31"/>
      <c r="F259" s="31"/>
      <c r="G259" s="31"/>
      <c r="H259" s="31"/>
      <c r="I259" s="420"/>
      <c r="J259" s="420"/>
      <c r="K259" s="420"/>
      <c r="L259" s="420"/>
      <c r="M259" s="531"/>
      <c r="N259" s="125"/>
      <c r="O259" s="538"/>
      <c r="P259" s="538"/>
      <c r="Q259" s="537"/>
      <c r="R259" s="539"/>
      <c r="S259" s="664"/>
      <c r="T259" s="664"/>
    </row>
    <row r="260" spans="1:20" ht="93.75" customHeight="1">
      <c r="A260" s="820"/>
      <c r="B260" s="798" t="s">
        <v>496</v>
      </c>
      <c r="C260" s="800" t="s">
        <v>385</v>
      </c>
      <c r="D260" s="102" t="s">
        <v>27</v>
      </c>
      <c r="E260" s="31" t="s">
        <v>378</v>
      </c>
      <c r="F260" s="31" t="s">
        <v>176</v>
      </c>
      <c r="G260" s="31" t="s">
        <v>897</v>
      </c>
      <c r="H260" s="31" t="s">
        <v>113</v>
      </c>
      <c r="I260" s="330"/>
      <c r="J260" s="330"/>
      <c r="K260" s="420">
        <v>31524.36</v>
      </c>
      <c r="L260" s="420">
        <v>29005.360000000001</v>
      </c>
      <c r="M260" s="531">
        <v>99806.01</v>
      </c>
      <c r="N260" s="125">
        <v>93103.24</v>
      </c>
      <c r="O260" s="538">
        <v>126326.19666</v>
      </c>
      <c r="P260" s="538">
        <v>109606.54482</v>
      </c>
      <c r="Q260" s="537">
        <v>162582.13659000001</v>
      </c>
      <c r="R260" s="539">
        <v>159333.61989999999</v>
      </c>
      <c r="S260" s="664">
        <v>160533.6</v>
      </c>
      <c r="T260" s="664">
        <v>160533.6</v>
      </c>
    </row>
    <row r="261" spans="1:20" ht="13.5" customHeight="1">
      <c r="A261" s="820"/>
      <c r="B261" s="799"/>
      <c r="C261" s="801"/>
      <c r="D261" s="102" t="s">
        <v>47</v>
      </c>
      <c r="E261" s="31"/>
      <c r="F261" s="31"/>
      <c r="G261" s="31"/>
      <c r="H261" s="31"/>
      <c r="I261" s="330"/>
      <c r="J261" s="330"/>
      <c r="K261" s="420"/>
      <c r="L261" s="420"/>
      <c r="M261" s="531"/>
      <c r="N261" s="125"/>
      <c r="O261" s="538"/>
      <c r="P261" s="538"/>
      <c r="Q261" s="537"/>
      <c r="R261" s="539"/>
      <c r="S261" s="664"/>
      <c r="T261" s="664"/>
    </row>
    <row r="262" spans="1:20" ht="81.75" customHeight="1">
      <c r="A262" s="805"/>
      <c r="B262" s="798" t="s">
        <v>497</v>
      </c>
      <c r="C262" s="800" t="s">
        <v>385</v>
      </c>
      <c r="D262" s="418" t="s">
        <v>27</v>
      </c>
      <c r="E262" s="31" t="s">
        <v>378</v>
      </c>
      <c r="F262" s="31" t="s">
        <v>176</v>
      </c>
      <c r="G262" s="31" t="s">
        <v>897</v>
      </c>
      <c r="H262" s="31" t="s">
        <v>114</v>
      </c>
      <c r="I262" s="420"/>
      <c r="J262" s="420"/>
      <c r="K262" s="420">
        <v>0</v>
      </c>
      <c r="L262" s="420">
        <v>0</v>
      </c>
      <c r="M262" s="531">
        <v>579</v>
      </c>
      <c r="N262" s="125">
        <v>516.13</v>
      </c>
      <c r="O262" s="538">
        <v>6623.6846800000003</v>
      </c>
      <c r="P262" s="538">
        <v>5191.8191800000004</v>
      </c>
      <c r="Q262" s="537">
        <v>8069.5634099999997</v>
      </c>
      <c r="R262" s="539">
        <v>8069.5634099999997</v>
      </c>
      <c r="S262" s="664">
        <v>0</v>
      </c>
      <c r="T262" s="664">
        <v>0</v>
      </c>
    </row>
    <row r="263" spans="1:20" ht="13.5" customHeight="1">
      <c r="A263" s="806"/>
      <c r="B263" s="799"/>
      <c r="C263" s="801"/>
      <c r="D263" s="418" t="s">
        <v>47</v>
      </c>
      <c r="E263" s="31"/>
      <c r="F263" s="31"/>
      <c r="G263" s="31"/>
      <c r="H263" s="31"/>
      <c r="I263" s="420"/>
      <c r="J263" s="420"/>
      <c r="K263" s="420"/>
      <c r="L263" s="420"/>
      <c r="M263" s="531"/>
      <c r="N263" s="125"/>
      <c r="O263" s="538"/>
      <c r="P263" s="538"/>
      <c r="Q263" s="537"/>
      <c r="R263" s="539"/>
      <c r="S263" s="664"/>
      <c r="T263" s="664"/>
    </row>
    <row r="264" spans="1:20" ht="72" customHeight="1">
      <c r="A264" s="820"/>
      <c r="B264" s="798" t="s">
        <v>754</v>
      </c>
      <c r="C264" s="800" t="s">
        <v>612</v>
      </c>
      <c r="D264" s="102" t="s">
        <v>27</v>
      </c>
      <c r="E264" s="31" t="s">
        <v>378</v>
      </c>
      <c r="F264" s="31" t="s">
        <v>176</v>
      </c>
      <c r="G264" s="31" t="s">
        <v>614</v>
      </c>
      <c r="H264" s="31" t="s">
        <v>114</v>
      </c>
      <c r="I264" s="330"/>
      <c r="J264" s="330"/>
      <c r="K264" s="420">
        <v>1860.33</v>
      </c>
      <c r="L264" s="420">
        <v>1458.99</v>
      </c>
      <c r="M264" s="531">
        <v>3991.26</v>
      </c>
      <c r="N264" s="125">
        <v>2663.99</v>
      </c>
      <c r="O264" s="538">
        <v>6224.6881899999998</v>
      </c>
      <c r="P264" s="538">
        <v>3866.4940000000001</v>
      </c>
      <c r="Q264" s="537">
        <v>6702.5</v>
      </c>
      <c r="R264" s="539">
        <v>5766.4939999999997</v>
      </c>
      <c r="S264" s="664">
        <v>7620.7</v>
      </c>
      <c r="T264" s="664">
        <v>7620.7</v>
      </c>
    </row>
    <row r="265" spans="1:20" ht="12.75">
      <c r="A265" s="820"/>
      <c r="B265" s="799"/>
      <c r="C265" s="801"/>
      <c r="D265" s="102" t="s">
        <v>47</v>
      </c>
      <c r="E265" s="31"/>
      <c r="F265" s="31"/>
      <c r="G265" s="31"/>
      <c r="H265" s="31"/>
      <c r="I265" s="330"/>
      <c r="J265" s="330"/>
      <c r="K265" s="420"/>
      <c r="L265" s="420"/>
      <c r="M265" s="531"/>
      <c r="N265" s="125"/>
      <c r="O265" s="538"/>
      <c r="P265" s="538"/>
      <c r="Q265" s="537"/>
      <c r="R265" s="539"/>
      <c r="S265" s="664"/>
      <c r="T265" s="664"/>
    </row>
    <row r="266" spans="1:20" ht="68.25" customHeight="1">
      <c r="A266" s="820"/>
      <c r="B266" s="798" t="s">
        <v>825</v>
      </c>
      <c r="C266" s="800" t="s">
        <v>386</v>
      </c>
      <c r="D266" s="102" t="s">
        <v>27</v>
      </c>
      <c r="E266" s="31" t="s">
        <v>378</v>
      </c>
      <c r="F266" s="31" t="s">
        <v>176</v>
      </c>
      <c r="G266" s="31" t="s">
        <v>616</v>
      </c>
      <c r="H266" s="329" t="s">
        <v>113</v>
      </c>
      <c r="I266" s="330"/>
      <c r="J266" s="330"/>
      <c r="K266" s="420">
        <v>11841.41</v>
      </c>
      <c r="L266" s="420">
        <v>10658.21</v>
      </c>
      <c r="M266" s="531">
        <v>29861.54</v>
      </c>
      <c r="N266" s="125">
        <v>25864.720000000001</v>
      </c>
      <c r="O266" s="538">
        <v>48215.716070000002</v>
      </c>
      <c r="P266" s="538">
        <v>38431.39604</v>
      </c>
      <c r="Q266" s="537">
        <v>63058.312919999997</v>
      </c>
      <c r="R266" s="539">
        <v>54743.707159999998</v>
      </c>
      <c r="S266" s="664">
        <v>51396.491999999998</v>
      </c>
      <c r="T266" s="664">
        <v>51396.491999999998</v>
      </c>
    </row>
    <row r="267" spans="1:20" ht="13.5" customHeight="1">
      <c r="A267" s="820"/>
      <c r="B267" s="799"/>
      <c r="C267" s="801"/>
      <c r="D267" s="102" t="s">
        <v>47</v>
      </c>
      <c r="E267" s="31"/>
      <c r="F267" s="31"/>
      <c r="G267" s="31"/>
      <c r="H267" s="31"/>
      <c r="I267" s="330"/>
      <c r="J267" s="330"/>
      <c r="K267" s="420"/>
      <c r="L267" s="420"/>
      <c r="M267" s="531"/>
      <c r="N267" s="125"/>
      <c r="O267" s="538"/>
      <c r="P267" s="538"/>
      <c r="Q267" s="537"/>
      <c r="R267" s="539"/>
      <c r="S267" s="664"/>
      <c r="T267" s="664"/>
    </row>
    <row r="268" spans="1:20" ht="62.25" customHeight="1">
      <c r="A268" s="805"/>
      <c r="B268" s="798" t="s">
        <v>826</v>
      </c>
      <c r="C268" s="800" t="s">
        <v>386</v>
      </c>
      <c r="D268" s="418" t="s">
        <v>27</v>
      </c>
      <c r="E268" s="31" t="s">
        <v>378</v>
      </c>
      <c r="F268" s="31" t="s">
        <v>176</v>
      </c>
      <c r="G268" s="31" t="s">
        <v>616</v>
      </c>
      <c r="H268" s="31" t="s">
        <v>114</v>
      </c>
      <c r="I268" s="420"/>
      <c r="J268" s="420"/>
      <c r="K268" s="420">
        <v>0</v>
      </c>
      <c r="L268" s="420">
        <v>0</v>
      </c>
      <c r="M268" s="531">
        <v>488.92</v>
      </c>
      <c r="N268" s="125">
        <v>0</v>
      </c>
      <c r="O268" s="538">
        <v>1241.32</v>
      </c>
      <c r="P268" s="538">
        <v>494.12745999999999</v>
      </c>
      <c r="Q268" s="537">
        <v>1225.9454800000001</v>
      </c>
      <c r="R268" s="539">
        <v>639.86347999999998</v>
      </c>
      <c r="S268" s="664">
        <v>0</v>
      </c>
      <c r="T268" s="664">
        <v>0</v>
      </c>
    </row>
    <row r="269" spans="1:20" ht="13.5" customHeight="1">
      <c r="A269" s="806"/>
      <c r="B269" s="799"/>
      <c r="C269" s="801"/>
      <c r="D269" s="418" t="s">
        <v>47</v>
      </c>
      <c r="E269" s="31"/>
      <c r="F269" s="31"/>
      <c r="G269" s="31"/>
      <c r="H269" s="31"/>
      <c r="I269" s="420"/>
      <c r="J269" s="420"/>
      <c r="K269" s="420"/>
      <c r="L269" s="420"/>
      <c r="M269" s="531"/>
      <c r="N269" s="125"/>
      <c r="O269" s="538"/>
      <c r="P269" s="538"/>
      <c r="Q269" s="537"/>
      <c r="R269" s="539"/>
      <c r="S269" s="664"/>
      <c r="T269" s="664"/>
    </row>
    <row r="270" spans="1:20" ht="72" customHeight="1">
      <c r="A270" s="820"/>
      <c r="B270" s="798" t="s">
        <v>827</v>
      </c>
      <c r="C270" s="800" t="s">
        <v>387</v>
      </c>
      <c r="D270" s="102" t="s">
        <v>27</v>
      </c>
      <c r="E270" s="31" t="s">
        <v>378</v>
      </c>
      <c r="F270" s="31" t="s">
        <v>176</v>
      </c>
      <c r="G270" s="31" t="s">
        <v>617</v>
      </c>
      <c r="H270" s="329" t="s">
        <v>113</v>
      </c>
      <c r="I270" s="330"/>
      <c r="J270" s="330"/>
      <c r="K270" s="420">
        <v>3021.89</v>
      </c>
      <c r="L270" s="420">
        <v>2891.74</v>
      </c>
      <c r="M270" s="531">
        <v>9134.9699999999993</v>
      </c>
      <c r="N270" s="125">
        <v>8982.09</v>
      </c>
      <c r="O270" s="538">
        <v>14584.4802</v>
      </c>
      <c r="P270" s="538">
        <v>13614.432360000001</v>
      </c>
      <c r="Q270" s="537">
        <v>20352.551329999998</v>
      </c>
      <c r="R270" s="539">
        <v>17783.770209999999</v>
      </c>
      <c r="S270" s="664">
        <v>16033.665999999999</v>
      </c>
      <c r="T270" s="664">
        <v>16033.665999999999</v>
      </c>
    </row>
    <row r="271" spans="1:20" ht="12.75">
      <c r="A271" s="820"/>
      <c r="B271" s="799"/>
      <c r="C271" s="801"/>
      <c r="D271" s="102" t="s">
        <v>47</v>
      </c>
      <c r="E271" s="31"/>
      <c r="F271" s="31"/>
      <c r="G271" s="31"/>
      <c r="H271" s="31"/>
      <c r="I271" s="330"/>
      <c r="J271" s="330"/>
      <c r="K271" s="420"/>
      <c r="L271" s="420"/>
      <c r="M271" s="531"/>
      <c r="N271" s="125"/>
      <c r="O271" s="538"/>
      <c r="P271" s="538"/>
      <c r="Q271" s="537"/>
      <c r="R271" s="539"/>
      <c r="S271" s="664"/>
      <c r="T271" s="664"/>
    </row>
    <row r="272" spans="1:20" ht="58.5" customHeight="1">
      <c r="A272" s="805"/>
      <c r="B272" s="798" t="s">
        <v>828</v>
      </c>
      <c r="C272" s="800" t="s">
        <v>387</v>
      </c>
      <c r="D272" s="418" t="s">
        <v>27</v>
      </c>
      <c r="E272" s="31" t="s">
        <v>378</v>
      </c>
      <c r="F272" s="31" t="s">
        <v>176</v>
      </c>
      <c r="G272" s="31" t="s">
        <v>617</v>
      </c>
      <c r="H272" s="31" t="s">
        <v>114</v>
      </c>
      <c r="I272" s="420"/>
      <c r="J272" s="420"/>
      <c r="K272" s="420">
        <v>0</v>
      </c>
      <c r="L272" s="420">
        <v>0</v>
      </c>
      <c r="M272" s="531">
        <v>53.59</v>
      </c>
      <c r="N272" s="125">
        <v>53.59</v>
      </c>
      <c r="O272" s="538">
        <v>53.59</v>
      </c>
      <c r="P272" s="538">
        <v>53.59</v>
      </c>
      <c r="Q272" s="537">
        <v>53.59</v>
      </c>
      <c r="R272" s="539">
        <v>53.59</v>
      </c>
      <c r="S272" s="664">
        <v>0</v>
      </c>
      <c r="T272" s="664">
        <v>0</v>
      </c>
    </row>
    <row r="273" spans="1:20" ht="12.75">
      <c r="A273" s="806"/>
      <c r="B273" s="799"/>
      <c r="C273" s="801"/>
      <c r="D273" s="418" t="s">
        <v>47</v>
      </c>
      <c r="E273" s="31"/>
      <c r="F273" s="31"/>
      <c r="G273" s="31"/>
      <c r="H273" s="31"/>
      <c r="I273" s="420"/>
      <c r="J273" s="420"/>
      <c r="K273" s="420"/>
      <c r="L273" s="420"/>
      <c r="M273" s="531"/>
      <c r="N273" s="125"/>
      <c r="O273" s="538"/>
      <c r="P273" s="538"/>
      <c r="Q273" s="537"/>
      <c r="R273" s="539"/>
      <c r="S273" s="664"/>
      <c r="T273" s="664"/>
    </row>
    <row r="274" spans="1:20" ht="72" customHeight="1">
      <c r="A274" s="805"/>
      <c r="B274" s="798" t="s">
        <v>829</v>
      </c>
      <c r="C274" s="800" t="s">
        <v>388</v>
      </c>
      <c r="D274" s="103" t="s">
        <v>27</v>
      </c>
      <c r="E274" s="31" t="s">
        <v>378</v>
      </c>
      <c r="F274" s="31" t="s">
        <v>182</v>
      </c>
      <c r="G274" s="31" t="s">
        <v>618</v>
      </c>
      <c r="H274" s="329" t="s">
        <v>113</v>
      </c>
      <c r="I274" s="330"/>
      <c r="J274" s="330"/>
      <c r="K274" s="420">
        <v>1230.8</v>
      </c>
      <c r="L274" s="420">
        <v>1135.48</v>
      </c>
      <c r="M274" s="531">
        <v>2595.4</v>
      </c>
      <c r="N274" s="125">
        <v>2358.7399999999998</v>
      </c>
      <c r="O274" s="538">
        <v>3727.9688099999998</v>
      </c>
      <c r="P274" s="538">
        <v>3415.5097599999999</v>
      </c>
      <c r="Q274" s="537">
        <v>4720.2776000000003</v>
      </c>
      <c r="R274" s="539">
        <v>4662.2113300000001</v>
      </c>
      <c r="S274" s="664">
        <v>5447.2389999999996</v>
      </c>
      <c r="T274" s="664">
        <v>5447.2389999999996</v>
      </c>
    </row>
    <row r="275" spans="1:20" ht="12.75">
      <c r="A275" s="806"/>
      <c r="B275" s="799"/>
      <c r="C275" s="801"/>
      <c r="D275" s="103" t="s">
        <v>47</v>
      </c>
      <c r="E275" s="31"/>
      <c r="F275" s="31"/>
      <c r="G275" s="31"/>
      <c r="H275" s="31"/>
      <c r="I275" s="330"/>
      <c r="J275" s="330"/>
      <c r="K275" s="420"/>
      <c r="L275" s="420"/>
      <c r="M275" s="531"/>
      <c r="N275" s="125"/>
      <c r="O275" s="538"/>
      <c r="P275" s="538"/>
      <c r="Q275" s="537"/>
      <c r="R275" s="539"/>
      <c r="S275" s="664"/>
      <c r="T275" s="664"/>
    </row>
    <row r="276" spans="1:20" ht="67.5" customHeight="1">
      <c r="A276" s="805"/>
      <c r="B276" s="798" t="s">
        <v>830</v>
      </c>
      <c r="C276" s="800" t="s">
        <v>388</v>
      </c>
      <c r="D276" s="418" t="s">
        <v>27</v>
      </c>
      <c r="E276" s="31" t="s">
        <v>378</v>
      </c>
      <c r="F276" s="31" t="s">
        <v>182</v>
      </c>
      <c r="G276" s="31" t="s">
        <v>618</v>
      </c>
      <c r="H276" s="31" t="s">
        <v>114</v>
      </c>
      <c r="I276" s="420"/>
      <c r="J276" s="420"/>
      <c r="K276" s="420">
        <v>0</v>
      </c>
      <c r="L276" s="420">
        <v>0</v>
      </c>
      <c r="M276" s="531">
        <v>130</v>
      </c>
      <c r="N276" s="125">
        <v>130</v>
      </c>
      <c r="O276" s="538">
        <v>130</v>
      </c>
      <c r="P276" s="538">
        <v>130</v>
      </c>
      <c r="Q276" s="537">
        <v>141.82</v>
      </c>
      <c r="R276" s="539">
        <v>141.82</v>
      </c>
      <c r="S276" s="664">
        <v>0</v>
      </c>
      <c r="T276" s="664">
        <v>0</v>
      </c>
    </row>
    <row r="277" spans="1:20" ht="12.75">
      <c r="A277" s="806"/>
      <c r="B277" s="799"/>
      <c r="C277" s="801"/>
      <c r="D277" s="418" t="s">
        <v>47</v>
      </c>
      <c r="E277" s="31"/>
      <c r="F277" s="31"/>
      <c r="G277" s="31"/>
      <c r="H277" s="31"/>
      <c r="I277" s="420"/>
      <c r="J277" s="420"/>
      <c r="K277" s="420"/>
      <c r="L277" s="420"/>
      <c r="M277" s="531"/>
      <c r="N277" s="125"/>
      <c r="O277" s="538"/>
      <c r="P277" s="538"/>
      <c r="Q277" s="537"/>
      <c r="R277" s="539"/>
      <c r="S277" s="664"/>
      <c r="T277" s="664"/>
    </row>
    <row r="278" spans="1:20" ht="63.75" customHeight="1">
      <c r="A278" s="805"/>
      <c r="B278" s="798" t="s">
        <v>831</v>
      </c>
      <c r="C278" s="807" t="s">
        <v>389</v>
      </c>
      <c r="D278" s="103" t="s">
        <v>27</v>
      </c>
      <c r="E278" s="31" t="s">
        <v>378</v>
      </c>
      <c r="F278" s="31" t="s">
        <v>390</v>
      </c>
      <c r="G278" s="31" t="s">
        <v>619</v>
      </c>
      <c r="H278" s="31" t="s">
        <v>151</v>
      </c>
      <c r="I278" s="330"/>
      <c r="J278" s="330"/>
      <c r="K278" s="420">
        <v>1300</v>
      </c>
      <c r="L278" s="420">
        <v>707.17</v>
      </c>
      <c r="M278" s="534">
        <v>3094.92</v>
      </c>
      <c r="N278" s="125">
        <v>2022.53</v>
      </c>
      <c r="O278" s="538">
        <v>3644.924</v>
      </c>
      <c r="P278" s="538">
        <v>2336.0805300000002</v>
      </c>
      <c r="Q278" s="537">
        <v>5026.8239999999996</v>
      </c>
      <c r="R278" s="539">
        <v>4119.1257999999998</v>
      </c>
      <c r="S278" s="664">
        <v>3717.8</v>
      </c>
      <c r="T278" s="664">
        <v>3717.8</v>
      </c>
    </row>
    <row r="279" spans="1:20" ht="12.75">
      <c r="A279" s="806"/>
      <c r="B279" s="799"/>
      <c r="C279" s="807"/>
      <c r="D279" s="103" t="s">
        <v>47</v>
      </c>
      <c r="E279" s="31"/>
      <c r="F279" s="31"/>
      <c r="G279" s="31"/>
      <c r="H279" s="31"/>
      <c r="I279" s="330"/>
      <c r="J279" s="330"/>
      <c r="K279" s="420"/>
      <c r="L279" s="420"/>
      <c r="M279" s="534"/>
      <c r="N279" s="125"/>
      <c r="O279" s="538"/>
      <c r="P279" s="538"/>
      <c r="Q279" s="537"/>
      <c r="R279" s="539"/>
      <c r="S279" s="664"/>
      <c r="T279" s="664"/>
    </row>
    <row r="280" spans="1:20" ht="58.5" customHeight="1">
      <c r="A280" s="805"/>
      <c r="B280" s="798" t="s">
        <v>832</v>
      </c>
      <c r="C280" s="807" t="s">
        <v>389</v>
      </c>
      <c r="D280" s="328" t="s">
        <v>27</v>
      </c>
      <c r="E280" s="31" t="s">
        <v>378</v>
      </c>
      <c r="F280" s="31" t="s">
        <v>390</v>
      </c>
      <c r="G280" s="31" t="s">
        <v>619</v>
      </c>
      <c r="H280" s="31" t="s">
        <v>152</v>
      </c>
      <c r="I280" s="330"/>
      <c r="J280" s="330"/>
      <c r="K280" s="420">
        <v>26</v>
      </c>
      <c r="L280" s="420">
        <v>0</v>
      </c>
      <c r="M280" s="534">
        <v>48</v>
      </c>
      <c r="N280" s="125">
        <v>0</v>
      </c>
      <c r="O280" s="538">
        <v>66.835999999999999</v>
      </c>
      <c r="P280" s="538">
        <v>0</v>
      </c>
      <c r="Q280" s="537">
        <v>72.876000000000005</v>
      </c>
      <c r="R280" s="539">
        <v>0</v>
      </c>
      <c r="S280" s="664">
        <v>0</v>
      </c>
      <c r="T280" s="664">
        <v>0</v>
      </c>
    </row>
    <row r="281" spans="1:20" ht="12.75">
      <c r="A281" s="806"/>
      <c r="B281" s="799"/>
      <c r="C281" s="807"/>
      <c r="D281" s="328" t="s">
        <v>47</v>
      </c>
      <c r="E281" s="31"/>
      <c r="F281" s="31"/>
      <c r="G281" s="31"/>
      <c r="H281" s="31"/>
      <c r="I281" s="330"/>
      <c r="J281" s="330"/>
      <c r="K281" s="420"/>
      <c r="L281" s="420"/>
      <c r="M281" s="534"/>
      <c r="N281" s="125"/>
      <c r="O281" s="538"/>
      <c r="P281" s="538"/>
      <c r="Q281" s="537"/>
      <c r="R281" s="539"/>
      <c r="S281" s="664"/>
      <c r="T281" s="664"/>
    </row>
    <row r="282" spans="1:20" ht="188.25" customHeight="1">
      <c r="A282" s="805"/>
      <c r="B282" s="798" t="s">
        <v>840</v>
      </c>
      <c r="C282" s="800" t="s">
        <v>800</v>
      </c>
      <c r="D282" s="418" t="s">
        <v>27</v>
      </c>
      <c r="E282" s="31" t="s">
        <v>378</v>
      </c>
      <c r="F282" s="31" t="s">
        <v>176</v>
      </c>
      <c r="G282" s="31" t="s">
        <v>766</v>
      </c>
      <c r="H282" s="31" t="s">
        <v>114</v>
      </c>
      <c r="I282" s="420"/>
      <c r="J282" s="420"/>
      <c r="K282" s="420">
        <v>0</v>
      </c>
      <c r="L282" s="420">
        <v>0</v>
      </c>
      <c r="M282" s="531">
        <v>0</v>
      </c>
      <c r="N282" s="125">
        <v>0</v>
      </c>
      <c r="O282" s="538">
        <v>2098.3000000000002</v>
      </c>
      <c r="P282" s="538">
        <v>2076.6632500000001</v>
      </c>
      <c r="Q282" s="537">
        <v>2098.3000000000002</v>
      </c>
      <c r="R282" s="539">
        <v>2076.6632500000001</v>
      </c>
      <c r="S282" s="664">
        <v>0</v>
      </c>
      <c r="T282" s="664">
        <v>0</v>
      </c>
    </row>
    <row r="283" spans="1:20" ht="12.75">
      <c r="A283" s="806"/>
      <c r="B283" s="799"/>
      <c r="C283" s="801"/>
      <c r="D283" s="418" t="s">
        <v>47</v>
      </c>
      <c r="E283" s="31"/>
      <c r="F283" s="31"/>
      <c r="G283" s="31"/>
      <c r="H283" s="31"/>
      <c r="I283" s="420"/>
      <c r="J283" s="420"/>
      <c r="K283" s="420"/>
      <c r="L283" s="420"/>
      <c r="M283" s="531"/>
      <c r="N283" s="125"/>
      <c r="O283" s="538"/>
      <c r="P283" s="538"/>
      <c r="Q283" s="537"/>
      <c r="R283" s="539"/>
      <c r="S283" s="664"/>
      <c r="T283" s="664"/>
    </row>
    <row r="284" spans="1:20" ht="160.5" customHeight="1">
      <c r="A284" s="805"/>
      <c r="B284" s="798" t="s">
        <v>847</v>
      </c>
      <c r="C284" s="800" t="s">
        <v>769</v>
      </c>
      <c r="D284" s="418" t="s">
        <v>27</v>
      </c>
      <c r="E284" s="31" t="s">
        <v>378</v>
      </c>
      <c r="F284" s="31" t="s">
        <v>176</v>
      </c>
      <c r="G284" s="31" t="s">
        <v>770</v>
      </c>
      <c r="H284" s="31" t="s">
        <v>114</v>
      </c>
      <c r="I284" s="420"/>
      <c r="J284" s="420"/>
      <c r="K284" s="420">
        <v>0</v>
      </c>
      <c r="L284" s="420">
        <v>0</v>
      </c>
      <c r="M284" s="531">
        <v>0</v>
      </c>
      <c r="N284" s="125">
        <v>0</v>
      </c>
      <c r="O284" s="538">
        <v>420</v>
      </c>
      <c r="P284" s="538">
        <v>420</v>
      </c>
      <c r="Q284" s="537">
        <v>420</v>
      </c>
      <c r="R284" s="539">
        <v>420</v>
      </c>
      <c r="S284" s="664">
        <v>0</v>
      </c>
      <c r="T284" s="664">
        <v>0</v>
      </c>
    </row>
    <row r="285" spans="1:20" ht="12.75">
      <c r="A285" s="806"/>
      <c r="B285" s="799"/>
      <c r="C285" s="801"/>
      <c r="D285" s="418" t="s">
        <v>47</v>
      </c>
      <c r="E285" s="31"/>
      <c r="F285" s="31"/>
      <c r="G285" s="31"/>
      <c r="H285" s="31"/>
      <c r="I285" s="420"/>
      <c r="J285" s="420"/>
      <c r="K285" s="420"/>
      <c r="L285" s="420"/>
      <c r="M285" s="531"/>
      <c r="N285" s="125"/>
      <c r="O285" s="538"/>
      <c r="P285" s="538"/>
      <c r="Q285" s="537"/>
      <c r="R285" s="539"/>
      <c r="S285" s="664"/>
      <c r="T285" s="664"/>
    </row>
    <row r="286" spans="1:20" ht="255.75" customHeight="1">
      <c r="A286" s="805"/>
      <c r="B286" s="798" t="s">
        <v>890</v>
      </c>
      <c r="C286" s="800" t="s">
        <v>904</v>
      </c>
      <c r="D286" s="662" t="s">
        <v>27</v>
      </c>
      <c r="E286" s="31" t="s">
        <v>378</v>
      </c>
      <c r="F286" s="31" t="s">
        <v>379</v>
      </c>
      <c r="G286" s="31" t="s">
        <v>905</v>
      </c>
      <c r="H286" s="31" t="s">
        <v>400</v>
      </c>
      <c r="I286" s="534"/>
      <c r="J286" s="534"/>
      <c r="K286" s="534">
        <v>0</v>
      </c>
      <c r="L286" s="534">
        <v>0</v>
      </c>
      <c r="M286" s="534">
        <v>0</v>
      </c>
      <c r="N286" s="125">
        <v>0</v>
      </c>
      <c r="O286" s="538">
        <v>0</v>
      </c>
      <c r="P286" s="538">
        <v>0</v>
      </c>
      <c r="Q286" s="537">
        <v>166270.5</v>
      </c>
      <c r="R286" s="539">
        <v>0</v>
      </c>
      <c r="S286" s="664">
        <v>0</v>
      </c>
      <c r="T286" s="664">
        <v>0</v>
      </c>
    </row>
    <row r="287" spans="1:20" ht="12.75">
      <c r="A287" s="806"/>
      <c r="B287" s="799"/>
      <c r="C287" s="801"/>
      <c r="D287" s="662" t="s">
        <v>47</v>
      </c>
      <c r="E287" s="31"/>
      <c r="F287" s="31"/>
      <c r="G287" s="31"/>
      <c r="H287" s="31"/>
      <c r="I287" s="534"/>
      <c r="J287" s="534"/>
      <c r="K287" s="534"/>
      <c r="L287" s="534"/>
      <c r="M287" s="534"/>
      <c r="N287" s="125"/>
      <c r="O287" s="538"/>
      <c r="P287" s="538"/>
      <c r="Q287" s="537"/>
      <c r="R287" s="539"/>
      <c r="S287" s="664"/>
      <c r="T287" s="664"/>
    </row>
    <row r="288" spans="1:20" ht="87.75" customHeight="1">
      <c r="A288" s="812" t="s">
        <v>228</v>
      </c>
      <c r="B288" s="809" t="s">
        <v>291</v>
      </c>
      <c r="C288" s="804" t="s">
        <v>141</v>
      </c>
      <c r="D288" s="73" t="s">
        <v>27</v>
      </c>
      <c r="E288" s="46" t="s">
        <v>378</v>
      </c>
      <c r="F288" s="46" t="s">
        <v>381</v>
      </c>
      <c r="G288" s="46" t="s">
        <v>685</v>
      </c>
      <c r="H288" s="46" t="s">
        <v>77</v>
      </c>
      <c r="I288" s="33">
        <v>28888.17</v>
      </c>
      <c r="J288" s="33">
        <v>28626.99</v>
      </c>
      <c r="K288" s="33">
        <f>K290+K292+K294+K296+K300+K302+K306+K308+K310+K312+K316+K318+K320+K322+K324+K328+K330+K332+K334+K336+K340</f>
        <v>4947.5599999999995</v>
      </c>
      <c r="L288" s="33">
        <f t="shared" ref="L288" si="55">L290+L292+L294+L296+L300+L302+L306+L308+L310+L312+L316+L318+L320+L322+L324+L328+L330+L332+L334+L336+L340</f>
        <v>2894.2599999999998</v>
      </c>
      <c r="M288" s="33">
        <f>M290+M292+M294+M296+M298+M300+M302+M306+M308+M310+M312+M314+M316+M318+M320+M322+M324+M328+M330+M332+M334+M336+M340+M344+M346+M348+M350</f>
        <v>8707.159999999998</v>
      </c>
      <c r="N288" s="33">
        <f t="shared" ref="N288" si="56">N290+N292+N294+N296+N298+N300+N302+N306+N308+N310+N312+N314+N316+N318+N320+N322+N324+N328+N330+N332+N334+N336+N340+N344+N346+N348+N350</f>
        <v>6567.69</v>
      </c>
      <c r="O288" s="120">
        <f>O290+O292+O294+O296+O298+O300+O302+O304+O306+O308+O310+O312+O314+O316+O318+O320+O322+O324+O326+O328+O330+O332+O334+O336+O338+O340+O344+O346+O348+O350</f>
        <v>18423.476840000003</v>
      </c>
      <c r="P288" s="120">
        <f t="shared" ref="P288" si="57">P290+P292+P294+P296+P298+P300+P302+P304+P306+P308+P310+P312+P314+P316+P318+P320+P322+P324+P326+P328+P330+P332+P334+P336+P338+P340+P344+P346+P348+P350</f>
        <v>8320.1318099999989</v>
      </c>
      <c r="Q288" s="120">
        <f>Q290+Q292+Q294+Q296+Q298+Q300+Q302+Q304+Q306+Q308+Q310+Q312+Q314+Q316+Q318+Q320+Q322+Q324+Q326+Q328+Q330+Q332+Q334+Q336+Q338+Q340+Q342+Q344+Q346+Q348+Q350</f>
        <v>20165.831830000003</v>
      </c>
      <c r="R288" s="120">
        <f t="shared" ref="R288:T288" si="58">R290+R292+R294+R296+R298+R300+R302+R304+R306+R308+R310+R312+R314+R316+R318+R320+R322+R324+R326+R328+R330+R332+R334+R336+R338+R340+R342+R344+R346+R348+R350</f>
        <v>16598.880560000001</v>
      </c>
      <c r="S288" s="120">
        <f t="shared" si="58"/>
        <v>16707.370999999999</v>
      </c>
      <c r="T288" s="120">
        <f t="shared" si="58"/>
        <v>16707.374</v>
      </c>
    </row>
    <row r="289" spans="1:20">
      <c r="A289" s="813"/>
      <c r="B289" s="810"/>
      <c r="C289" s="804"/>
      <c r="D289" s="73" t="s">
        <v>47</v>
      </c>
      <c r="E289" s="46"/>
      <c r="F289" s="46"/>
      <c r="G289" s="46"/>
      <c r="H289" s="46"/>
      <c r="I289" s="30"/>
      <c r="J289" s="30"/>
      <c r="K289" s="30"/>
      <c r="L289" s="30"/>
      <c r="M289" s="30"/>
      <c r="N289" s="30"/>
      <c r="O289" s="656"/>
      <c r="P289" s="656"/>
      <c r="Q289" s="539"/>
      <c r="R289" s="539"/>
      <c r="S289" s="539"/>
      <c r="T289" s="539"/>
    </row>
    <row r="290" spans="1:20" ht="69" customHeight="1">
      <c r="A290" s="811"/>
      <c r="B290" s="798" t="s">
        <v>101</v>
      </c>
      <c r="C290" s="798" t="s">
        <v>391</v>
      </c>
      <c r="D290" s="104" t="s">
        <v>27</v>
      </c>
      <c r="E290" s="35" t="s">
        <v>378</v>
      </c>
      <c r="F290" s="35" t="s">
        <v>381</v>
      </c>
      <c r="G290" s="35" t="s">
        <v>599</v>
      </c>
      <c r="H290" s="35" t="s">
        <v>158</v>
      </c>
      <c r="I290" s="330"/>
      <c r="J290" s="330"/>
      <c r="K290" s="420">
        <v>173.2</v>
      </c>
      <c r="L290" s="420">
        <v>125.28</v>
      </c>
      <c r="M290" s="531">
        <v>363.78</v>
      </c>
      <c r="N290" s="125">
        <v>292.55</v>
      </c>
      <c r="O290" s="536">
        <v>555.49199999999996</v>
      </c>
      <c r="P290" s="536">
        <v>478.93383999999998</v>
      </c>
      <c r="Q290" s="539">
        <v>659.49199999999996</v>
      </c>
      <c r="R290" s="539">
        <v>658.80847000000006</v>
      </c>
      <c r="S290" s="538">
        <v>1106.5999999999999</v>
      </c>
      <c r="T290" s="538">
        <v>1106.5999999999999</v>
      </c>
    </row>
    <row r="291" spans="1:20" ht="12.75">
      <c r="A291" s="811"/>
      <c r="B291" s="799"/>
      <c r="C291" s="799"/>
      <c r="D291" s="104" t="s">
        <v>47</v>
      </c>
      <c r="E291" s="35"/>
      <c r="F291" s="35"/>
      <c r="G291" s="35"/>
      <c r="H291" s="35"/>
      <c r="I291" s="330"/>
      <c r="J291" s="330"/>
      <c r="K291" s="420"/>
      <c r="L291" s="420"/>
      <c r="M291" s="531"/>
      <c r="N291" s="125"/>
      <c r="O291" s="536"/>
      <c r="P291" s="536"/>
      <c r="Q291" s="539"/>
      <c r="R291" s="539"/>
      <c r="S291" s="538"/>
      <c r="T291" s="538"/>
    </row>
    <row r="292" spans="1:20" ht="69.75" customHeight="1">
      <c r="A292" s="814"/>
      <c r="B292" s="798" t="s">
        <v>81</v>
      </c>
      <c r="C292" s="798" t="s">
        <v>391</v>
      </c>
      <c r="D292" s="104" t="s">
        <v>27</v>
      </c>
      <c r="E292" s="35" t="s">
        <v>378</v>
      </c>
      <c r="F292" s="35" t="s">
        <v>381</v>
      </c>
      <c r="G292" s="35" t="s">
        <v>599</v>
      </c>
      <c r="H292" s="35" t="s">
        <v>152</v>
      </c>
      <c r="I292" s="330"/>
      <c r="J292" s="330"/>
      <c r="K292" s="420">
        <v>12.4</v>
      </c>
      <c r="L292" s="420">
        <v>0</v>
      </c>
      <c r="M292" s="531">
        <v>86.4</v>
      </c>
      <c r="N292" s="125">
        <v>22.9</v>
      </c>
      <c r="O292" s="536">
        <v>175</v>
      </c>
      <c r="P292" s="536">
        <v>134.36321000000001</v>
      </c>
      <c r="Q292" s="539">
        <v>247.94200000000001</v>
      </c>
      <c r="R292" s="539">
        <v>175.73321000000001</v>
      </c>
      <c r="S292" s="538">
        <v>0</v>
      </c>
      <c r="T292" s="538">
        <v>0</v>
      </c>
    </row>
    <row r="293" spans="1:20" ht="12.75">
      <c r="A293" s="814"/>
      <c r="B293" s="799"/>
      <c r="C293" s="799"/>
      <c r="D293" s="104" t="s">
        <v>47</v>
      </c>
      <c r="E293" s="35"/>
      <c r="F293" s="35"/>
      <c r="G293" s="35"/>
      <c r="H293" s="35"/>
      <c r="I293" s="330"/>
      <c r="J293" s="330"/>
      <c r="K293" s="420"/>
      <c r="L293" s="420"/>
      <c r="M293" s="531"/>
      <c r="N293" s="125"/>
      <c r="O293" s="536"/>
      <c r="P293" s="536"/>
      <c r="Q293" s="539"/>
      <c r="R293" s="539"/>
      <c r="S293" s="538"/>
      <c r="T293" s="538"/>
    </row>
    <row r="294" spans="1:20" ht="72.75" customHeight="1">
      <c r="A294" s="814"/>
      <c r="B294" s="798" t="s">
        <v>82</v>
      </c>
      <c r="C294" s="798" t="s">
        <v>391</v>
      </c>
      <c r="D294" s="104" t="s">
        <v>27</v>
      </c>
      <c r="E294" s="35" t="s">
        <v>378</v>
      </c>
      <c r="F294" s="35" t="s">
        <v>381</v>
      </c>
      <c r="G294" s="35" t="s">
        <v>599</v>
      </c>
      <c r="H294" s="35" t="s">
        <v>600</v>
      </c>
      <c r="I294" s="330"/>
      <c r="J294" s="330"/>
      <c r="K294" s="420">
        <v>52.24</v>
      </c>
      <c r="L294" s="420">
        <v>50.73</v>
      </c>
      <c r="M294" s="531">
        <v>234.88</v>
      </c>
      <c r="N294" s="125">
        <v>71.72</v>
      </c>
      <c r="O294" s="536">
        <v>199.166</v>
      </c>
      <c r="P294" s="536">
        <v>160.60929999999999</v>
      </c>
      <c r="Q294" s="539">
        <v>199.166</v>
      </c>
      <c r="R294" s="539">
        <v>199.166</v>
      </c>
      <c r="S294" s="538">
        <v>0</v>
      </c>
      <c r="T294" s="538">
        <v>0</v>
      </c>
    </row>
    <row r="295" spans="1:20" ht="12.75">
      <c r="A295" s="814"/>
      <c r="B295" s="799"/>
      <c r="C295" s="799"/>
      <c r="D295" s="104" t="s">
        <v>47</v>
      </c>
      <c r="E295" s="35"/>
      <c r="F295" s="35"/>
      <c r="G295" s="35"/>
      <c r="H295" s="35"/>
      <c r="I295" s="330"/>
      <c r="J295" s="330"/>
      <c r="K295" s="420"/>
      <c r="L295" s="420"/>
      <c r="M295" s="531"/>
      <c r="N295" s="125"/>
      <c r="O295" s="536"/>
      <c r="P295" s="536"/>
      <c r="Q295" s="539"/>
      <c r="R295" s="539"/>
      <c r="S295" s="538"/>
      <c r="T295" s="538"/>
    </row>
    <row r="296" spans="1:20" ht="46.5" customHeight="1">
      <c r="A296" s="811"/>
      <c r="B296" s="798" t="s">
        <v>83</v>
      </c>
      <c r="C296" s="798" t="s">
        <v>392</v>
      </c>
      <c r="D296" s="104" t="s">
        <v>27</v>
      </c>
      <c r="E296" s="35" t="s">
        <v>378</v>
      </c>
      <c r="F296" s="35" t="s">
        <v>381</v>
      </c>
      <c r="G296" s="35" t="s">
        <v>601</v>
      </c>
      <c r="H296" s="35" t="s">
        <v>158</v>
      </c>
      <c r="I296" s="330"/>
      <c r="J296" s="330"/>
      <c r="K296" s="420">
        <v>288.51</v>
      </c>
      <c r="L296" s="420">
        <v>232.9</v>
      </c>
      <c r="M296" s="531">
        <v>605.63</v>
      </c>
      <c r="N296" s="125">
        <v>585.39</v>
      </c>
      <c r="O296" s="536">
        <v>1243.5489500000001</v>
      </c>
      <c r="P296" s="536">
        <v>1052.80267</v>
      </c>
      <c r="Q296" s="539">
        <v>1628.43552</v>
      </c>
      <c r="R296" s="539">
        <v>1626.74882</v>
      </c>
      <c r="S296" s="538">
        <v>2015.8140000000001</v>
      </c>
      <c r="T296" s="538">
        <v>2015.8140000000001</v>
      </c>
    </row>
    <row r="297" spans="1:20" ht="12.75">
      <c r="A297" s="811"/>
      <c r="B297" s="799"/>
      <c r="C297" s="799"/>
      <c r="D297" s="104" t="s">
        <v>47</v>
      </c>
      <c r="E297" s="35"/>
      <c r="F297" s="35"/>
      <c r="G297" s="35"/>
      <c r="H297" s="35"/>
      <c r="I297" s="330"/>
      <c r="J297" s="330"/>
      <c r="K297" s="420"/>
      <c r="L297" s="420"/>
      <c r="M297" s="531"/>
      <c r="N297" s="125"/>
      <c r="O297" s="536"/>
      <c r="P297" s="536"/>
      <c r="Q297" s="539"/>
      <c r="R297" s="539"/>
      <c r="S297" s="538"/>
      <c r="T297" s="538"/>
    </row>
    <row r="298" spans="1:20" ht="52.5" customHeight="1">
      <c r="A298" s="802"/>
      <c r="B298" s="798" t="s">
        <v>84</v>
      </c>
      <c r="C298" s="798" t="s">
        <v>392</v>
      </c>
      <c r="D298" s="419" t="s">
        <v>27</v>
      </c>
      <c r="E298" s="35" t="s">
        <v>378</v>
      </c>
      <c r="F298" s="35" t="s">
        <v>381</v>
      </c>
      <c r="G298" s="35" t="s">
        <v>601</v>
      </c>
      <c r="H298" s="35" t="s">
        <v>159</v>
      </c>
      <c r="I298" s="420"/>
      <c r="J298" s="420"/>
      <c r="K298" s="420">
        <v>0</v>
      </c>
      <c r="L298" s="420">
        <v>0</v>
      </c>
      <c r="M298" s="531">
        <v>0.52</v>
      </c>
      <c r="N298" s="125">
        <v>0</v>
      </c>
      <c r="O298" s="536">
        <v>0.52</v>
      </c>
      <c r="P298" s="536">
        <v>0.19500000000000001</v>
      </c>
      <c r="Q298" s="539">
        <v>0.52</v>
      </c>
      <c r="R298" s="539">
        <v>0.52</v>
      </c>
      <c r="S298" s="538">
        <v>0</v>
      </c>
      <c r="T298" s="538">
        <v>0</v>
      </c>
    </row>
    <row r="299" spans="1:20" ht="12.75">
      <c r="A299" s="803"/>
      <c r="B299" s="799"/>
      <c r="C299" s="799"/>
      <c r="D299" s="419" t="s">
        <v>47</v>
      </c>
      <c r="E299" s="35"/>
      <c r="F299" s="35"/>
      <c r="G299" s="35"/>
      <c r="H299" s="35"/>
      <c r="I299" s="420"/>
      <c r="J299" s="420"/>
      <c r="K299" s="420"/>
      <c r="L299" s="420"/>
      <c r="M299" s="531"/>
      <c r="N299" s="125"/>
      <c r="O299" s="536"/>
      <c r="P299" s="536"/>
      <c r="Q299" s="539"/>
      <c r="R299" s="539"/>
      <c r="S299" s="538"/>
      <c r="T299" s="538"/>
    </row>
    <row r="300" spans="1:20" ht="42.75" customHeight="1">
      <c r="A300" s="811"/>
      <c r="B300" s="798" t="s">
        <v>85</v>
      </c>
      <c r="C300" s="798" t="s">
        <v>392</v>
      </c>
      <c r="D300" s="104" t="s">
        <v>27</v>
      </c>
      <c r="E300" s="35" t="s">
        <v>378</v>
      </c>
      <c r="F300" s="35" t="s">
        <v>381</v>
      </c>
      <c r="G300" s="35" t="s">
        <v>601</v>
      </c>
      <c r="H300" s="35" t="s">
        <v>600</v>
      </c>
      <c r="I300" s="330"/>
      <c r="J300" s="330"/>
      <c r="K300" s="420">
        <v>115.31</v>
      </c>
      <c r="L300" s="420">
        <v>63</v>
      </c>
      <c r="M300" s="531">
        <v>252</v>
      </c>
      <c r="N300" s="125">
        <v>168.71</v>
      </c>
      <c r="O300" s="536">
        <v>376.42696000000001</v>
      </c>
      <c r="P300" s="536">
        <v>265.97537999999997</v>
      </c>
      <c r="Q300" s="539">
        <v>435.17709000000002</v>
      </c>
      <c r="R300" s="539">
        <v>357.03001999999998</v>
      </c>
      <c r="S300" s="538">
        <v>0</v>
      </c>
      <c r="T300" s="538">
        <v>0</v>
      </c>
    </row>
    <row r="301" spans="1:20" ht="12.75">
      <c r="A301" s="811"/>
      <c r="B301" s="799"/>
      <c r="C301" s="799"/>
      <c r="D301" s="104" t="s">
        <v>47</v>
      </c>
      <c r="E301" s="35"/>
      <c r="F301" s="35"/>
      <c r="G301" s="35"/>
      <c r="H301" s="35"/>
      <c r="I301" s="330"/>
      <c r="J301" s="330"/>
      <c r="K301" s="420"/>
      <c r="L301" s="420"/>
      <c r="M301" s="531"/>
      <c r="N301" s="125"/>
      <c r="O301" s="536"/>
      <c r="P301" s="536"/>
      <c r="Q301" s="539"/>
      <c r="R301" s="539"/>
      <c r="S301" s="538"/>
      <c r="T301" s="538"/>
    </row>
    <row r="302" spans="1:20" ht="42" customHeight="1">
      <c r="A302" s="811"/>
      <c r="B302" s="798" t="s">
        <v>86</v>
      </c>
      <c r="C302" s="798" t="s">
        <v>392</v>
      </c>
      <c r="D302" s="104" t="s">
        <v>27</v>
      </c>
      <c r="E302" s="35" t="s">
        <v>378</v>
      </c>
      <c r="F302" s="35" t="s">
        <v>381</v>
      </c>
      <c r="G302" s="35" t="s">
        <v>601</v>
      </c>
      <c r="H302" s="35" t="s">
        <v>152</v>
      </c>
      <c r="I302" s="330"/>
      <c r="J302" s="330"/>
      <c r="K302" s="420">
        <v>42.57</v>
      </c>
      <c r="L302" s="420">
        <v>22.61</v>
      </c>
      <c r="M302" s="531">
        <v>93.22</v>
      </c>
      <c r="N302" s="125">
        <v>47.51</v>
      </c>
      <c r="O302" s="536">
        <v>129.19499999999999</v>
      </c>
      <c r="P302" s="536">
        <v>113.67</v>
      </c>
      <c r="Q302" s="539">
        <v>430.63116000000002</v>
      </c>
      <c r="R302" s="539">
        <v>296.27787000000001</v>
      </c>
      <c r="S302" s="538">
        <v>0</v>
      </c>
      <c r="T302" s="538">
        <v>0</v>
      </c>
    </row>
    <row r="303" spans="1:20" ht="12.75">
      <c r="A303" s="811"/>
      <c r="B303" s="799"/>
      <c r="C303" s="799"/>
      <c r="D303" s="104" t="s">
        <v>47</v>
      </c>
      <c r="E303" s="35"/>
      <c r="F303" s="35"/>
      <c r="G303" s="35"/>
      <c r="H303" s="35"/>
      <c r="I303" s="330"/>
      <c r="J303" s="330"/>
      <c r="K303" s="420"/>
      <c r="L303" s="420"/>
      <c r="M303" s="531"/>
      <c r="N303" s="125"/>
      <c r="O303" s="536"/>
      <c r="P303" s="536"/>
      <c r="Q303" s="539"/>
      <c r="R303" s="539"/>
      <c r="S303" s="538"/>
      <c r="T303" s="538"/>
    </row>
    <row r="304" spans="1:20" ht="48.75" customHeight="1">
      <c r="A304" s="811"/>
      <c r="B304" s="798" t="s">
        <v>183</v>
      </c>
      <c r="C304" s="798" t="s">
        <v>392</v>
      </c>
      <c r="D304" s="530" t="s">
        <v>27</v>
      </c>
      <c r="E304" s="35" t="s">
        <v>378</v>
      </c>
      <c r="F304" s="35" t="s">
        <v>381</v>
      </c>
      <c r="G304" s="35" t="s">
        <v>601</v>
      </c>
      <c r="H304" s="35" t="s">
        <v>557</v>
      </c>
      <c r="I304" s="531"/>
      <c r="J304" s="531"/>
      <c r="K304" s="531">
        <v>0</v>
      </c>
      <c r="L304" s="531">
        <v>0</v>
      </c>
      <c r="M304" s="531">
        <v>0</v>
      </c>
      <c r="N304" s="125">
        <v>0</v>
      </c>
      <c r="O304" s="536">
        <v>2.1100000000000001E-2</v>
      </c>
      <c r="P304" s="536">
        <v>2.1100000000000001E-2</v>
      </c>
      <c r="Q304" s="539">
        <v>5.7939999999999998E-2</v>
      </c>
      <c r="R304" s="539">
        <v>2.1100000000000001E-2</v>
      </c>
      <c r="S304" s="538">
        <v>0</v>
      </c>
      <c r="T304" s="538">
        <v>0</v>
      </c>
    </row>
    <row r="305" spans="1:20" ht="12.75">
      <c r="A305" s="811"/>
      <c r="B305" s="799"/>
      <c r="C305" s="799"/>
      <c r="D305" s="530" t="s">
        <v>47</v>
      </c>
      <c r="E305" s="35"/>
      <c r="F305" s="35"/>
      <c r="G305" s="35"/>
      <c r="H305" s="35"/>
      <c r="I305" s="531"/>
      <c r="J305" s="531"/>
      <c r="K305" s="531"/>
      <c r="L305" s="531"/>
      <c r="M305" s="531"/>
      <c r="N305" s="125"/>
      <c r="O305" s="536"/>
      <c r="P305" s="536"/>
      <c r="Q305" s="539"/>
      <c r="R305" s="539"/>
      <c r="S305" s="538"/>
      <c r="T305" s="538"/>
    </row>
    <row r="306" spans="1:20" ht="59.25" customHeight="1">
      <c r="A306" s="811"/>
      <c r="B306" s="798" t="s">
        <v>88</v>
      </c>
      <c r="C306" s="798" t="s">
        <v>393</v>
      </c>
      <c r="D306" s="104" t="s">
        <v>27</v>
      </c>
      <c r="E306" s="35" t="s">
        <v>378</v>
      </c>
      <c r="F306" s="35" t="s">
        <v>381</v>
      </c>
      <c r="G306" s="35" t="s">
        <v>602</v>
      </c>
      <c r="H306" s="35" t="s">
        <v>377</v>
      </c>
      <c r="I306" s="330"/>
      <c r="J306" s="330"/>
      <c r="K306" s="420">
        <v>1338.69</v>
      </c>
      <c r="L306" s="420">
        <v>1254.95</v>
      </c>
      <c r="M306" s="531">
        <v>2333.65</v>
      </c>
      <c r="N306" s="125">
        <v>2333.65</v>
      </c>
      <c r="O306" s="536">
        <v>2333.6476200000002</v>
      </c>
      <c r="P306" s="536">
        <v>2333.6476200000002</v>
      </c>
      <c r="Q306" s="539">
        <v>2333.6476200000002</v>
      </c>
      <c r="R306" s="539">
        <v>2333.6476200000002</v>
      </c>
      <c r="S306" s="538">
        <v>8269.0499999999993</v>
      </c>
      <c r="T306" s="538">
        <v>8269.0499999999993</v>
      </c>
    </row>
    <row r="307" spans="1:20" ht="12.75">
      <c r="A307" s="811"/>
      <c r="B307" s="799"/>
      <c r="C307" s="799"/>
      <c r="D307" s="104" t="s">
        <v>47</v>
      </c>
      <c r="E307" s="35"/>
      <c r="F307" s="35"/>
      <c r="G307" s="35"/>
      <c r="H307" s="35"/>
      <c r="I307" s="330"/>
      <c r="J307" s="330"/>
      <c r="K307" s="420"/>
      <c r="L307" s="420"/>
      <c r="M307" s="531"/>
      <c r="N307" s="125"/>
      <c r="O307" s="536"/>
      <c r="P307" s="536"/>
      <c r="Q307" s="539"/>
      <c r="R307" s="539"/>
      <c r="S307" s="538"/>
      <c r="T307" s="538"/>
    </row>
    <row r="308" spans="1:20" ht="65.25" customHeight="1">
      <c r="A308" s="811"/>
      <c r="B308" s="798" t="s">
        <v>522</v>
      </c>
      <c r="C308" s="798" t="s">
        <v>393</v>
      </c>
      <c r="D308" s="104" t="s">
        <v>27</v>
      </c>
      <c r="E308" s="35" t="s">
        <v>378</v>
      </c>
      <c r="F308" s="35" t="s">
        <v>381</v>
      </c>
      <c r="G308" s="35" t="s">
        <v>602</v>
      </c>
      <c r="H308" s="35" t="s">
        <v>394</v>
      </c>
      <c r="I308" s="330"/>
      <c r="J308" s="330"/>
      <c r="K308" s="420">
        <v>0.8</v>
      </c>
      <c r="L308" s="420">
        <v>0.19</v>
      </c>
      <c r="M308" s="531">
        <v>0.33</v>
      </c>
      <c r="N308" s="125">
        <v>0.33</v>
      </c>
      <c r="O308" s="536">
        <v>0.32500000000000001</v>
      </c>
      <c r="P308" s="536">
        <v>0.32500000000000001</v>
      </c>
      <c r="Q308" s="539">
        <v>0.32500000000000001</v>
      </c>
      <c r="R308" s="539">
        <v>0.32500000000000001</v>
      </c>
      <c r="S308" s="538">
        <v>0</v>
      </c>
      <c r="T308" s="538">
        <v>0</v>
      </c>
    </row>
    <row r="309" spans="1:20" ht="12.75">
      <c r="A309" s="811"/>
      <c r="B309" s="799"/>
      <c r="C309" s="799"/>
      <c r="D309" s="104" t="s">
        <v>47</v>
      </c>
      <c r="E309" s="35"/>
      <c r="F309" s="35"/>
      <c r="G309" s="35"/>
      <c r="H309" s="35"/>
      <c r="I309" s="330"/>
      <c r="J309" s="330"/>
      <c r="K309" s="420"/>
      <c r="L309" s="420"/>
      <c r="M309" s="531"/>
      <c r="N309" s="125"/>
      <c r="O309" s="536"/>
      <c r="P309" s="536"/>
      <c r="Q309" s="539"/>
      <c r="R309" s="539"/>
      <c r="S309" s="538"/>
      <c r="T309" s="538"/>
    </row>
    <row r="310" spans="1:20" ht="60.75" customHeight="1">
      <c r="A310" s="802"/>
      <c r="B310" s="798" t="s">
        <v>458</v>
      </c>
      <c r="C310" s="798" t="s">
        <v>393</v>
      </c>
      <c r="D310" s="327" t="s">
        <v>27</v>
      </c>
      <c r="E310" s="35" t="s">
        <v>378</v>
      </c>
      <c r="F310" s="35" t="s">
        <v>381</v>
      </c>
      <c r="G310" s="35" t="s">
        <v>602</v>
      </c>
      <c r="H310" s="35" t="s">
        <v>603</v>
      </c>
      <c r="I310" s="330"/>
      <c r="J310" s="330"/>
      <c r="K310" s="420">
        <v>384.66</v>
      </c>
      <c r="L310" s="420">
        <v>152.1</v>
      </c>
      <c r="M310" s="531">
        <v>581.70000000000005</v>
      </c>
      <c r="N310" s="125">
        <v>581.70000000000005</v>
      </c>
      <c r="O310" s="536">
        <v>581.69597999999996</v>
      </c>
      <c r="P310" s="536">
        <v>581.69597999999996</v>
      </c>
      <c r="Q310" s="539">
        <v>581.69597999999996</v>
      </c>
      <c r="R310" s="539">
        <v>581.69597999999996</v>
      </c>
      <c r="S310" s="538">
        <v>0</v>
      </c>
      <c r="T310" s="538">
        <v>0</v>
      </c>
    </row>
    <row r="311" spans="1:20" ht="12.75">
      <c r="A311" s="803"/>
      <c r="B311" s="799"/>
      <c r="C311" s="799"/>
      <c r="D311" s="327" t="s">
        <v>47</v>
      </c>
      <c r="E311" s="35"/>
      <c r="F311" s="35"/>
      <c r="G311" s="35"/>
      <c r="H311" s="35"/>
      <c r="I311" s="330"/>
      <c r="J311" s="330"/>
      <c r="K311" s="420"/>
      <c r="L311" s="420"/>
      <c r="M311" s="531"/>
      <c r="N311" s="125"/>
      <c r="O311" s="536"/>
      <c r="P311" s="536"/>
      <c r="Q311" s="539"/>
      <c r="R311" s="539"/>
      <c r="S311" s="538"/>
      <c r="T311" s="538"/>
    </row>
    <row r="312" spans="1:20" ht="55.5" customHeight="1">
      <c r="A312" s="811"/>
      <c r="B312" s="798" t="s">
        <v>459</v>
      </c>
      <c r="C312" s="798" t="s">
        <v>393</v>
      </c>
      <c r="D312" s="104" t="s">
        <v>27</v>
      </c>
      <c r="E312" s="35" t="s">
        <v>378</v>
      </c>
      <c r="F312" s="35" t="s">
        <v>381</v>
      </c>
      <c r="G312" s="35" t="s">
        <v>602</v>
      </c>
      <c r="H312" s="35" t="s">
        <v>152</v>
      </c>
      <c r="I312" s="330"/>
      <c r="J312" s="330"/>
      <c r="K312" s="420">
        <v>80.14</v>
      </c>
      <c r="L312" s="420">
        <v>53.67</v>
      </c>
      <c r="M312" s="531">
        <v>135.97</v>
      </c>
      <c r="N312" s="125">
        <v>135.97</v>
      </c>
      <c r="O312" s="536">
        <v>135.97422</v>
      </c>
      <c r="P312" s="536">
        <v>135.97422</v>
      </c>
      <c r="Q312" s="539">
        <v>135.97422</v>
      </c>
      <c r="R312" s="539">
        <v>135.97422</v>
      </c>
      <c r="S312" s="664">
        <v>0</v>
      </c>
      <c r="T312" s="538">
        <v>0</v>
      </c>
    </row>
    <row r="313" spans="1:20">
      <c r="A313" s="811"/>
      <c r="B313" s="799"/>
      <c r="C313" s="799"/>
      <c r="D313" s="104" t="s">
        <v>47</v>
      </c>
      <c r="E313" s="35"/>
      <c r="F313" s="35"/>
      <c r="G313" s="35"/>
      <c r="H313" s="35"/>
      <c r="I313" s="330"/>
      <c r="J313" s="330"/>
      <c r="K313" s="420"/>
      <c r="L313" s="420"/>
      <c r="M313" s="531"/>
      <c r="N313" s="125"/>
      <c r="O313" s="669"/>
      <c r="P313" s="669"/>
      <c r="Q313" s="539"/>
      <c r="R313" s="539"/>
      <c r="S313" s="538"/>
      <c r="T313" s="538"/>
    </row>
    <row r="314" spans="1:20" ht="60" customHeight="1">
      <c r="A314" s="802"/>
      <c r="B314" s="798" t="s">
        <v>460</v>
      </c>
      <c r="C314" s="798" t="s">
        <v>393</v>
      </c>
      <c r="D314" s="419" t="s">
        <v>27</v>
      </c>
      <c r="E314" s="35" t="s">
        <v>378</v>
      </c>
      <c r="F314" s="35" t="s">
        <v>381</v>
      </c>
      <c r="G314" s="35" t="s">
        <v>602</v>
      </c>
      <c r="H314" s="35" t="s">
        <v>160</v>
      </c>
      <c r="I314" s="420"/>
      <c r="J314" s="420"/>
      <c r="K314" s="420">
        <v>0</v>
      </c>
      <c r="L314" s="420">
        <v>0</v>
      </c>
      <c r="M314" s="531">
        <v>0.8</v>
      </c>
      <c r="N314" s="125">
        <v>0.8</v>
      </c>
      <c r="O314" s="536">
        <v>0.8</v>
      </c>
      <c r="P314" s="536">
        <v>0.8</v>
      </c>
      <c r="Q314" s="539">
        <v>0.8</v>
      </c>
      <c r="R314" s="539">
        <v>0.8</v>
      </c>
      <c r="S314" s="538">
        <v>0</v>
      </c>
      <c r="T314" s="538">
        <v>0</v>
      </c>
    </row>
    <row r="315" spans="1:20" ht="12.75">
      <c r="A315" s="803"/>
      <c r="B315" s="799"/>
      <c r="C315" s="799"/>
      <c r="D315" s="419" t="s">
        <v>47</v>
      </c>
      <c r="E315" s="35"/>
      <c r="F315" s="35"/>
      <c r="G315" s="35"/>
      <c r="H315" s="35"/>
      <c r="I315" s="420"/>
      <c r="J315" s="420"/>
      <c r="K315" s="420"/>
      <c r="L315" s="420"/>
      <c r="M315" s="531"/>
      <c r="N315" s="125"/>
      <c r="O315" s="536"/>
      <c r="P315" s="536"/>
      <c r="Q315" s="539"/>
      <c r="R315" s="539"/>
      <c r="S315" s="538"/>
      <c r="T315" s="538"/>
    </row>
    <row r="316" spans="1:20" ht="63.75" customHeight="1">
      <c r="A316" s="802"/>
      <c r="B316" s="798" t="s">
        <v>461</v>
      </c>
      <c r="C316" s="798" t="s">
        <v>393</v>
      </c>
      <c r="D316" s="327" t="s">
        <v>27</v>
      </c>
      <c r="E316" s="35" t="s">
        <v>378</v>
      </c>
      <c r="F316" s="35" t="s">
        <v>381</v>
      </c>
      <c r="G316" s="35" t="s">
        <v>602</v>
      </c>
      <c r="H316" s="35" t="s">
        <v>557</v>
      </c>
      <c r="I316" s="330"/>
      <c r="J316" s="330"/>
      <c r="K316" s="420">
        <v>1.57</v>
      </c>
      <c r="L316" s="420">
        <v>0.14000000000000001</v>
      </c>
      <c r="M316" s="531">
        <v>23.96</v>
      </c>
      <c r="N316" s="125">
        <v>23.96</v>
      </c>
      <c r="O316" s="536">
        <v>23.95946</v>
      </c>
      <c r="P316" s="536">
        <v>23.95946</v>
      </c>
      <c r="Q316" s="539">
        <v>23.95946</v>
      </c>
      <c r="R316" s="539">
        <v>23.95946</v>
      </c>
      <c r="S316" s="538">
        <v>0</v>
      </c>
      <c r="T316" s="538">
        <v>0</v>
      </c>
    </row>
    <row r="317" spans="1:20" ht="12.75">
      <c r="A317" s="803"/>
      <c r="B317" s="799"/>
      <c r="C317" s="799"/>
      <c r="D317" s="327" t="s">
        <v>47</v>
      </c>
      <c r="E317" s="35"/>
      <c r="F317" s="35"/>
      <c r="G317" s="35"/>
      <c r="H317" s="35"/>
      <c r="I317" s="330"/>
      <c r="J317" s="330"/>
      <c r="K317" s="420"/>
      <c r="L317" s="420"/>
      <c r="M317" s="531"/>
      <c r="N317" s="125"/>
      <c r="O317" s="536"/>
      <c r="P317" s="536"/>
      <c r="Q317" s="539"/>
      <c r="R317" s="539"/>
      <c r="S317" s="538"/>
      <c r="T317" s="538"/>
    </row>
    <row r="318" spans="1:20" ht="60" customHeight="1">
      <c r="A318" s="811"/>
      <c r="B318" s="798" t="s">
        <v>463</v>
      </c>
      <c r="C318" s="798" t="s">
        <v>395</v>
      </c>
      <c r="D318" s="104" t="s">
        <v>27</v>
      </c>
      <c r="E318" s="35" t="s">
        <v>378</v>
      </c>
      <c r="F318" s="35" t="s">
        <v>381</v>
      </c>
      <c r="G318" s="35" t="s">
        <v>604</v>
      </c>
      <c r="H318" s="35" t="s">
        <v>377</v>
      </c>
      <c r="I318" s="330"/>
      <c r="J318" s="330"/>
      <c r="K318" s="420">
        <v>442.93</v>
      </c>
      <c r="L318" s="420">
        <v>368.97</v>
      </c>
      <c r="M318" s="531">
        <v>1037.74</v>
      </c>
      <c r="N318" s="125">
        <v>877.2</v>
      </c>
      <c r="O318" s="536">
        <v>1640.41686</v>
      </c>
      <c r="P318" s="536">
        <v>1285.3193200000001</v>
      </c>
      <c r="Q318" s="539">
        <v>2006.00424</v>
      </c>
      <c r="R318" s="539">
        <v>2003.9074700000001</v>
      </c>
      <c r="S318" s="538">
        <v>2775.1570000000002</v>
      </c>
      <c r="T318" s="538">
        <v>2775.16</v>
      </c>
    </row>
    <row r="319" spans="1:20" ht="12.75">
      <c r="A319" s="811"/>
      <c r="B319" s="799"/>
      <c r="C319" s="799"/>
      <c r="D319" s="104" t="s">
        <v>47</v>
      </c>
      <c r="E319" s="35"/>
      <c r="F319" s="35"/>
      <c r="G319" s="35"/>
      <c r="H319" s="35"/>
      <c r="I319" s="330"/>
      <c r="J319" s="330"/>
      <c r="K319" s="420"/>
      <c r="L319" s="420"/>
      <c r="M319" s="531"/>
      <c r="N319" s="125"/>
      <c r="O319" s="536"/>
      <c r="P319" s="536"/>
      <c r="Q319" s="539"/>
      <c r="R319" s="539"/>
      <c r="S319" s="538"/>
      <c r="T319" s="538"/>
    </row>
    <row r="320" spans="1:20" ht="60" customHeight="1">
      <c r="A320" s="811"/>
      <c r="B320" s="798" t="s">
        <v>495</v>
      </c>
      <c r="C320" s="798" t="s">
        <v>395</v>
      </c>
      <c r="D320" s="104" t="s">
        <v>27</v>
      </c>
      <c r="E320" s="35" t="s">
        <v>378</v>
      </c>
      <c r="F320" s="35" t="s">
        <v>381</v>
      </c>
      <c r="G320" s="35" t="s">
        <v>604</v>
      </c>
      <c r="H320" s="35" t="s">
        <v>152</v>
      </c>
      <c r="I320" s="330"/>
      <c r="J320" s="330"/>
      <c r="K320" s="420">
        <v>55.99</v>
      </c>
      <c r="L320" s="420">
        <v>55.99</v>
      </c>
      <c r="M320" s="531">
        <v>122.61</v>
      </c>
      <c r="N320" s="125">
        <v>94.2</v>
      </c>
      <c r="O320" s="536">
        <v>169.911</v>
      </c>
      <c r="P320" s="536">
        <v>121.8018</v>
      </c>
      <c r="Q320" s="539">
        <v>217</v>
      </c>
      <c r="R320" s="539">
        <v>193.80179999999999</v>
      </c>
      <c r="S320" s="538">
        <v>0</v>
      </c>
      <c r="T320" s="538">
        <v>0</v>
      </c>
    </row>
    <row r="321" spans="1:20" ht="12.75">
      <c r="A321" s="811"/>
      <c r="B321" s="799"/>
      <c r="C321" s="799"/>
      <c r="D321" s="104" t="s">
        <v>47</v>
      </c>
      <c r="E321" s="35"/>
      <c r="F321" s="35"/>
      <c r="G321" s="35"/>
      <c r="H321" s="35"/>
      <c r="I321" s="330"/>
      <c r="J321" s="330"/>
      <c r="K321" s="420"/>
      <c r="L321" s="420"/>
      <c r="M321" s="531"/>
      <c r="N321" s="125"/>
      <c r="O321" s="536"/>
      <c r="P321" s="536"/>
      <c r="Q321" s="539"/>
      <c r="R321" s="539"/>
      <c r="S321" s="538"/>
      <c r="T321" s="538"/>
    </row>
    <row r="322" spans="1:20" ht="60" customHeight="1">
      <c r="A322" s="811"/>
      <c r="B322" s="798" t="s">
        <v>496</v>
      </c>
      <c r="C322" s="798" t="s">
        <v>395</v>
      </c>
      <c r="D322" s="104" t="s">
        <v>27</v>
      </c>
      <c r="E322" s="35" t="s">
        <v>378</v>
      </c>
      <c r="F322" s="35" t="s">
        <v>381</v>
      </c>
      <c r="G322" s="35" t="s">
        <v>604</v>
      </c>
      <c r="H322" s="35" t="s">
        <v>394</v>
      </c>
      <c r="I322" s="330"/>
      <c r="J322" s="330"/>
      <c r="K322" s="420">
        <v>0.2</v>
      </c>
      <c r="L322" s="420">
        <v>0.13</v>
      </c>
      <c r="M322" s="531">
        <v>0.44</v>
      </c>
      <c r="N322" s="125">
        <v>0.38</v>
      </c>
      <c r="O322" s="536">
        <v>0.61073999999999995</v>
      </c>
      <c r="P322" s="536">
        <v>0.57599999999999996</v>
      </c>
      <c r="Q322" s="539">
        <v>0.96599999999999997</v>
      </c>
      <c r="R322" s="539">
        <v>0.96599999999999997</v>
      </c>
      <c r="S322" s="538">
        <v>0</v>
      </c>
      <c r="T322" s="538">
        <v>0</v>
      </c>
    </row>
    <row r="323" spans="1:20" ht="12.75">
      <c r="A323" s="811"/>
      <c r="B323" s="799"/>
      <c r="C323" s="799"/>
      <c r="D323" s="104" t="s">
        <v>47</v>
      </c>
      <c r="E323" s="35"/>
      <c r="F323" s="35"/>
      <c r="G323" s="35"/>
      <c r="H323" s="35"/>
      <c r="I323" s="330"/>
      <c r="J323" s="330"/>
      <c r="K323" s="420"/>
      <c r="L323" s="420"/>
      <c r="M323" s="531"/>
      <c r="N323" s="125"/>
      <c r="O323" s="536"/>
      <c r="P323" s="536"/>
      <c r="Q323" s="539"/>
      <c r="R323" s="539"/>
      <c r="S323" s="538"/>
      <c r="T323" s="538"/>
    </row>
    <row r="324" spans="1:20" ht="66" customHeight="1">
      <c r="A324" s="802"/>
      <c r="B324" s="798" t="s">
        <v>497</v>
      </c>
      <c r="C324" s="798" t="s">
        <v>395</v>
      </c>
      <c r="D324" s="327" t="s">
        <v>27</v>
      </c>
      <c r="E324" s="35" t="s">
        <v>378</v>
      </c>
      <c r="F324" s="35" t="s">
        <v>381</v>
      </c>
      <c r="G324" s="35" t="s">
        <v>604</v>
      </c>
      <c r="H324" s="35" t="s">
        <v>603</v>
      </c>
      <c r="I324" s="330"/>
      <c r="J324" s="330"/>
      <c r="K324" s="420">
        <v>133.76</v>
      </c>
      <c r="L324" s="420">
        <v>91.7</v>
      </c>
      <c r="M324" s="531">
        <v>296.13</v>
      </c>
      <c r="N324" s="125">
        <v>239.08</v>
      </c>
      <c r="O324" s="536">
        <v>498.62338999999997</v>
      </c>
      <c r="P324" s="536">
        <v>270.42293000000001</v>
      </c>
      <c r="Q324" s="539">
        <v>581.99045999999998</v>
      </c>
      <c r="R324" s="539">
        <v>330.97872999999998</v>
      </c>
      <c r="S324" s="538">
        <v>0</v>
      </c>
      <c r="T324" s="538">
        <v>0</v>
      </c>
    </row>
    <row r="325" spans="1:20" ht="12.75">
      <c r="A325" s="803"/>
      <c r="B325" s="799"/>
      <c r="C325" s="799"/>
      <c r="D325" s="327" t="s">
        <v>47</v>
      </c>
      <c r="E325" s="35"/>
      <c r="F325" s="35"/>
      <c r="G325" s="35"/>
      <c r="H325" s="35"/>
      <c r="I325" s="330"/>
      <c r="J325" s="330"/>
      <c r="K325" s="420"/>
      <c r="L325" s="420"/>
      <c r="M325" s="531"/>
      <c r="N325" s="125"/>
      <c r="O325" s="536"/>
      <c r="P325" s="536"/>
      <c r="Q325" s="539"/>
      <c r="R325" s="539"/>
      <c r="S325" s="538"/>
      <c r="T325" s="538"/>
    </row>
    <row r="326" spans="1:20" ht="61.5" customHeight="1">
      <c r="A326" s="802"/>
      <c r="B326" s="798" t="s">
        <v>754</v>
      </c>
      <c r="C326" s="798" t="s">
        <v>395</v>
      </c>
      <c r="D326" s="530" t="s">
        <v>27</v>
      </c>
      <c r="E326" s="35" t="s">
        <v>378</v>
      </c>
      <c r="F326" s="35" t="s">
        <v>381</v>
      </c>
      <c r="G326" s="35" t="s">
        <v>604</v>
      </c>
      <c r="H326" s="35" t="s">
        <v>557</v>
      </c>
      <c r="I326" s="531"/>
      <c r="J326" s="531"/>
      <c r="K326" s="531">
        <v>0</v>
      </c>
      <c r="L326" s="531">
        <v>0</v>
      </c>
      <c r="M326" s="531">
        <v>0</v>
      </c>
      <c r="N326" s="125">
        <v>0</v>
      </c>
      <c r="O326" s="536">
        <v>4.156E-2</v>
      </c>
      <c r="P326" s="536">
        <v>4.156E-2</v>
      </c>
      <c r="Q326" s="539">
        <v>4.156E-2</v>
      </c>
      <c r="R326" s="539">
        <v>4.156E-2</v>
      </c>
      <c r="S326" s="538">
        <v>0</v>
      </c>
      <c r="T326" s="538">
        <v>0</v>
      </c>
    </row>
    <row r="327" spans="1:20" ht="12.75">
      <c r="A327" s="803"/>
      <c r="B327" s="799"/>
      <c r="C327" s="799"/>
      <c r="D327" s="530" t="s">
        <v>47</v>
      </c>
      <c r="E327" s="35"/>
      <c r="F327" s="35"/>
      <c r="G327" s="35"/>
      <c r="H327" s="35"/>
      <c r="I327" s="531"/>
      <c r="J327" s="531"/>
      <c r="K327" s="531"/>
      <c r="L327" s="531"/>
      <c r="M327" s="531"/>
      <c r="N327" s="125"/>
      <c r="O327" s="536"/>
      <c r="P327" s="536"/>
      <c r="Q327" s="539"/>
      <c r="R327" s="539"/>
      <c r="S327" s="538"/>
      <c r="T327" s="538"/>
    </row>
    <row r="328" spans="1:20" ht="60.75" customHeight="1">
      <c r="A328" s="811"/>
      <c r="B328" s="798" t="s">
        <v>825</v>
      </c>
      <c r="C328" s="798" t="s">
        <v>396</v>
      </c>
      <c r="D328" s="104" t="s">
        <v>27</v>
      </c>
      <c r="E328" s="35" t="s">
        <v>378</v>
      </c>
      <c r="F328" s="35" t="s">
        <v>381</v>
      </c>
      <c r="G328" s="35" t="s">
        <v>605</v>
      </c>
      <c r="H328" s="35" t="s">
        <v>377</v>
      </c>
      <c r="I328" s="330"/>
      <c r="J328" s="330"/>
      <c r="K328" s="420">
        <v>379.36</v>
      </c>
      <c r="L328" s="420">
        <v>362.77</v>
      </c>
      <c r="M328" s="531">
        <v>895.78</v>
      </c>
      <c r="N328" s="125">
        <v>816.78</v>
      </c>
      <c r="O328" s="536">
        <v>1097.6569999999999</v>
      </c>
      <c r="P328" s="536">
        <v>1032.7016000000001</v>
      </c>
      <c r="Q328" s="539">
        <v>1032.7016000000001</v>
      </c>
      <c r="R328" s="539">
        <v>1032.7016000000001</v>
      </c>
      <c r="S328" s="664">
        <v>2540.75</v>
      </c>
      <c r="T328" s="538">
        <v>2540.75</v>
      </c>
    </row>
    <row r="329" spans="1:20" ht="12.75">
      <c r="A329" s="811"/>
      <c r="B329" s="799"/>
      <c r="C329" s="799"/>
      <c r="D329" s="104" t="s">
        <v>47</v>
      </c>
      <c r="E329" s="35"/>
      <c r="F329" s="35"/>
      <c r="G329" s="35"/>
      <c r="H329" s="35"/>
      <c r="I329" s="330"/>
      <c r="J329" s="330"/>
      <c r="K329" s="420"/>
      <c r="L329" s="420"/>
      <c r="M329" s="531"/>
      <c r="N329" s="125"/>
      <c r="O329" s="536"/>
      <c r="P329" s="536"/>
      <c r="Q329" s="539"/>
      <c r="R329" s="539"/>
      <c r="S329" s="664"/>
      <c r="T329" s="538"/>
    </row>
    <row r="330" spans="1:20" ht="57.75" customHeight="1">
      <c r="A330" s="811"/>
      <c r="B330" s="798" t="s">
        <v>826</v>
      </c>
      <c r="C330" s="798" t="s">
        <v>396</v>
      </c>
      <c r="D330" s="104" t="s">
        <v>27</v>
      </c>
      <c r="E330" s="35" t="s">
        <v>378</v>
      </c>
      <c r="F330" s="35" t="s">
        <v>381</v>
      </c>
      <c r="G330" s="35" t="s">
        <v>605</v>
      </c>
      <c r="H330" s="35" t="s">
        <v>394</v>
      </c>
      <c r="I330" s="330"/>
      <c r="J330" s="330"/>
      <c r="K330" s="420">
        <v>0.2</v>
      </c>
      <c r="L330" s="420">
        <v>0.13</v>
      </c>
      <c r="M330" s="531">
        <v>40.200000000000003</v>
      </c>
      <c r="N330" s="125">
        <v>40.18</v>
      </c>
      <c r="O330" s="536">
        <v>40.200000000000003</v>
      </c>
      <c r="P330" s="536">
        <v>40.182000000000002</v>
      </c>
      <c r="Q330" s="539">
        <v>40.182000000000002</v>
      </c>
      <c r="R330" s="539">
        <v>40.182000000000002</v>
      </c>
      <c r="S330" s="664">
        <v>0</v>
      </c>
      <c r="T330" s="538">
        <v>0</v>
      </c>
    </row>
    <row r="331" spans="1:20" ht="12.75">
      <c r="A331" s="811"/>
      <c r="B331" s="799"/>
      <c r="C331" s="799"/>
      <c r="D331" s="104" t="s">
        <v>47</v>
      </c>
      <c r="E331" s="35"/>
      <c r="F331" s="35"/>
      <c r="G331" s="35"/>
      <c r="H331" s="35"/>
      <c r="I331" s="330"/>
      <c r="J331" s="330"/>
      <c r="K331" s="420"/>
      <c r="L331" s="420"/>
      <c r="M331" s="531"/>
      <c r="N331" s="125"/>
      <c r="O331" s="536"/>
      <c r="P331" s="536"/>
      <c r="Q331" s="539"/>
      <c r="R331" s="539"/>
      <c r="S331" s="664"/>
      <c r="T331" s="538"/>
    </row>
    <row r="332" spans="1:20" ht="62.25" customHeight="1">
      <c r="A332" s="802"/>
      <c r="B332" s="798" t="s">
        <v>827</v>
      </c>
      <c r="C332" s="798" t="s">
        <v>396</v>
      </c>
      <c r="D332" s="327" t="s">
        <v>27</v>
      </c>
      <c r="E332" s="35" t="s">
        <v>378</v>
      </c>
      <c r="F332" s="35" t="s">
        <v>381</v>
      </c>
      <c r="G332" s="35" t="s">
        <v>605</v>
      </c>
      <c r="H332" s="35" t="s">
        <v>603</v>
      </c>
      <c r="I332" s="330"/>
      <c r="J332" s="330"/>
      <c r="K332" s="420">
        <v>114.57</v>
      </c>
      <c r="L332" s="420">
        <v>59</v>
      </c>
      <c r="M332" s="531">
        <v>250.89</v>
      </c>
      <c r="N332" s="125">
        <v>185.19</v>
      </c>
      <c r="O332" s="536">
        <v>331.02722</v>
      </c>
      <c r="P332" s="536">
        <v>225.33475000000001</v>
      </c>
      <c r="Q332" s="539">
        <v>311.15118000000001</v>
      </c>
      <c r="R332" s="539">
        <v>311.15118000000001</v>
      </c>
      <c r="S332" s="664">
        <v>0</v>
      </c>
      <c r="T332" s="538">
        <v>0</v>
      </c>
    </row>
    <row r="333" spans="1:20" ht="12.75">
      <c r="A333" s="803"/>
      <c r="B333" s="799"/>
      <c r="C333" s="799"/>
      <c r="D333" s="327" t="s">
        <v>47</v>
      </c>
      <c r="E333" s="35"/>
      <c r="F333" s="35"/>
      <c r="G333" s="35"/>
      <c r="H333" s="35"/>
      <c r="I333" s="330"/>
      <c r="J333" s="330"/>
      <c r="K333" s="420"/>
      <c r="L333" s="420"/>
      <c r="M333" s="531"/>
      <c r="N333" s="125"/>
      <c r="O333" s="536"/>
      <c r="P333" s="536"/>
      <c r="Q333" s="539"/>
      <c r="R333" s="539"/>
      <c r="S333" s="664"/>
      <c r="T333" s="538"/>
    </row>
    <row r="334" spans="1:20" ht="59.25" customHeight="1">
      <c r="A334" s="811"/>
      <c r="B334" s="798" t="s">
        <v>828</v>
      </c>
      <c r="C334" s="798" t="s">
        <v>396</v>
      </c>
      <c r="D334" s="104" t="s">
        <v>27</v>
      </c>
      <c r="E334" s="35" t="s">
        <v>378</v>
      </c>
      <c r="F334" s="35" t="s">
        <v>381</v>
      </c>
      <c r="G334" s="35" t="s">
        <v>605</v>
      </c>
      <c r="H334" s="35" t="s">
        <v>152</v>
      </c>
      <c r="I334" s="330"/>
      <c r="J334" s="330"/>
      <c r="K334" s="420">
        <v>39.99</v>
      </c>
      <c r="L334" s="420">
        <v>0</v>
      </c>
      <c r="M334" s="531">
        <v>51</v>
      </c>
      <c r="N334" s="125">
        <v>49.49</v>
      </c>
      <c r="O334" s="536">
        <v>55.3</v>
      </c>
      <c r="P334" s="536">
        <v>49.49</v>
      </c>
      <c r="Q334" s="539">
        <v>60.24588</v>
      </c>
      <c r="R334" s="539">
        <v>60.24588</v>
      </c>
      <c r="S334" s="664">
        <v>0</v>
      </c>
      <c r="T334" s="538">
        <v>0</v>
      </c>
    </row>
    <row r="335" spans="1:20" ht="12.75">
      <c r="A335" s="811"/>
      <c r="B335" s="799"/>
      <c r="C335" s="799"/>
      <c r="D335" s="104" t="s">
        <v>47</v>
      </c>
      <c r="E335" s="35"/>
      <c r="F335" s="35"/>
      <c r="G335" s="35"/>
      <c r="H335" s="35"/>
      <c r="I335" s="330"/>
      <c r="J335" s="330"/>
      <c r="K335" s="420"/>
      <c r="L335" s="420"/>
      <c r="M335" s="531"/>
      <c r="N335" s="125"/>
      <c r="O335" s="536"/>
      <c r="P335" s="536"/>
      <c r="Q335" s="539"/>
      <c r="R335" s="539"/>
      <c r="S335" s="664"/>
      <c r="T335" s="538"/>
    </row>
    <row r="336" spans="1:20" ht="61.5" customHeight="1">
      <c r="A336" s="816"/>
      <c r="B336" s="798" t="s">
        <v>829</v>
      </c>
      <c r="C336" s="798" t="s">
        <v>396</v>
      </c>
      <c r="D336" s="103" t="s">
        <v>27</v>
      </c>
      <c r="E336" s="31" t="s">
        <v>378</v>
      </c>
      <c r="F336" s="31" t="s">
        <v>381</v>
      </c>
      <c r="G336" s="31" t="s">
        <v>605</v>
      </c>
      <c r="H336" s="31" t="s">
        <v>160</v>
      </c>
      <c r="I336" s="330"/>
      <c r="J336" s="330"/>
      <c r="K336" s="420">
        <v>0.77</v>
      </c>
      <c r="L336" s="420">
        <v>0</v>
      </c>
      <c r="M336" s="531">
        <v>1.69</v>
      </c>
      <c r="N336" s="125">
        <v>0</v>
      </c>
      <c r="O336" s="536">
        <v>2.3490000000000002</v>
      </c>
      <c r="P336" s="536">
        <v>0</v>
      </c>
      <c r="Q336" s="539">
        <v>0</v>
      </c>
      <c r="R336" s="539">
        <v>0</v>
      </c>
      <c r="S336" s="664">
        <v>0</v>
      </c>
      <c r="T336" s="664">
        <v>0</v>
      </c>
    </row>
    <row r="337" spans="1:20" ht="12.75">
      <c r="A337" s="817"/>
      <c r="B337" s="799"/>
      <c r="C337" s="799"/>
      <c r="D337" s="103" t="s">
        <v>47</v>
      </c>
      <c r="E337" s="31"/>
      <c r="F337" s="31"/>
      <c r="G337" s="31"/>
      <c r="H337" s="31"/>
      <c r="I337" s="330"/>
      <c r="J337" s="330"/>
      <c r="K337" s="420"/>
      <c r="L337" s="420"/>
      <c r="M337" s="531"/>
      <c r="N337" s="125"/>
      <c r="O337" s="536"/>
      <c r="P337" s="536"/>
      <c r="Q337" s="539"/>
      <c r="R337" s="539"/>
      <c r="S337" s="664"/>
      <c r="T337" s="664"/>
    </row>
    <row r="338" spans="1:20" ht="59.25" customHeight="1">
      <c r="A338" s="816"/>
      <c r="B338" s="798" t="s">
        <v>830</v>
      </c>
      <c r="C338" s="798" t="s">
        <v>396</v>
      </c>
      <c r="D338" s="529" t="s">
        <v>27</v>
      </c>
      <c r="E338" s="31" t="s">
        <v>378</v>
      </c>
      <c r="F338" s="31" t="s">
        <v>381</v>
      </c>
      <c r="G338" s="31" t="s">
        <v>605</v>
      </c>
      <c r="H338" s="31" t="s">
        <v>557</v>
      </c>
      <c r="I338" s="531"/>
      <c r="J338" s="531"/>
      <c r="K338" s="531">
        <v>0</v>
      </c>
      <c r="L338" s="531">
        <v>0</v>
      </c>
      <c r="M338" s="531">
        <v>0</v>
      </c>
      <c r="N338" s="125">
        <v>0</v>
      </c>
      <c r="O338" s="536">
        <v>23.037780000000001</v>
      </c>
      <c r="P338" s="536">
        <v>3.2669999999999998E-2</v>
      </c>
      <c r="Q338" s="539">
        <v>29.19492</v>
      </c>
      <c r="R338" s="539">
        <v>29.19492</v>
      </c>
      <c r="S338" s="664">
        <v>0</v>
      </c>
      <c r="T338" s="664">
        <v>0</v>
      </c>
    </row>
    <row r="339" spans="1:20" ht="12.75">
      <c r="A339" s="817"/>
      <c r="B339" s="799"/>
      <c r="C339" s="799"/>
      <c r="D339" s="529" t="s">
        <v>47</v>
      </c>
      <c r="E339" s="31"/>
      <c r="F339" s="31"/>
      <c r="G339" s="31"/>
      <c r="H339" s="31"/>
      <c r="I339" s="531"/>
      <c r="J339" s="531"/>
      <c r="K339" s="531"/>
      <c r="L339" s="531"/>
      <c r="M339" s="531"/>
      <c r="N339" s="125"/>
      <c r="O339" s="536"/>
      <c r="P339" s="536"/>
      <c r="Q339" s="539"/>
      <c r="R339" s="539"/>
      <c r="S339" s="664"/>
      <c r="T339" s="664"/>
    </row>
    <row r="340" spans="1:20" ht="54" customHeight="1">
      <c r="A340" s="848"/>
      <c r="B340" s="798" t="s">
        <v>831</v>
      </c>
      <c r="C340" s="798" t="s">
        <v>401</v>
      </c>
      <c r="D340" s="103" t="s">
        <v>27</v>
      </c>
      <c r="E340" s="31" t="s">
        <v>234</v>
      </c>
      <c r="F340" s="31" t="s">
        <v>390</v>
      </c>
      <c r="G340" s="31" t="s">
        <v>606</v>
      </c>
      <c r="H340" s="31" t="s">
        <v>400</v>
      </c>
      <c r="I340" s="330"/>
      <c r="J340" s="330"/>
      <c r="K340" s="420">
        <v>1289.7</v>
      </c>
      <c r="L340" s="420">
        <v>0</v>
      </c>
      <c r="M340" s="534">
        <v>1289.7</v>
      </c>
      <c r="N340" s="125">
        <v>0</v>
      </c>
      <c r="O340" s="536">
        <v>1289.7</v>
      </c>
      <c r="P340" s="536">
        <v>0</v>
      </c>
      <c r="Q340" s="539">
        <v>1289.7</v>
      </c>
      <c r="R340" s="539">
        <v>0</v>
      </c>
      <c r="S340" s="664">
        <v>0</v>
      </c>
      <c r="T340" s="664">
        <v>0</v>
      </c>
    </row>
    <row r="341" spans="1:20" ht="12.75">
      <c r="A341" s="848"/>
      <c r="B341" s="799"/>
      <c r="C341" s="799"/>
      <c r="D341" s="103" t="s">
        <v>47</v>
      </c>
      <c r="E341" s="31"/>
      <c r="F341" s="31"/>
      <c r="G341" s="31"/>
      <c r="H341" s="31"/>
      <c r="I341" s="330"/>
      <c r="J341" s="330"/>
      <c r="K341" s="420"/>
      <c r="L341" s="420"/>
      <c r="M341" s="534"/>
      <c r="N341" s="125"/>
      <c r="O341" s="536"/>
      <c r="P341" s="536"/>
      <c r="Q341" s="539"/>
      <c r="R341" s="539"/>
      <c r="S341" s="664"/>
      <c r="T341" s="664"/>
    </row>
    <row r="342" spans="1:20" ht="69" customHeight="1">
      <c r="A342" s="848"/>
      <c r="B342" s="798" t="s">
        <v>832</v>
      </c>
      <c r="C342" s="798" t="s">
        <v>906</v>
      </c>
      <c r="D342" s="667" t="s">
        <v>27</v>
      </c>
      <c r="E342" s="31" t="s">
        <v>234</v>
      </c>
      <c r="F342" s="31" t="s">
        <v>390</v>
      </c>
      <c r="G342" s="31" t="s">
        <v>907</v>
      </c>
      <c r="H342" s="31" t="s">
        <v>400</v>
      </c>
      <c r="I342" s="534"/>
      <c r="J342" s="534"/>
      <c r="K342" s="534">
        <v>0</v>
      </c>
      <c r="L342" s="534">
        <v>0</v>
      </c>
      <c r="M342" s="534">
        <v>0</v>
      </c>
      <c r="N342" s="125">
        <v>0</v>
      </c>
      <c r="O342" s="536">
        <v>0</v>
      </c>
      <c r="P342" s="536">
        <v>0</v>
      </c>
      <c r="Q342" s="539">
        <v>400</v>
      </c>
      <c r="R342" s="539">
        <v>0</v>
      </c>
      <c r="S342" s="664">
        <v>0</v>
      </c>
      <c r="T342" s="664">
        <v>0</v>
      </c>
    </row>
    <row r="343" spans="1:20" ht="12.75">
      <c r="A343" s="848"/>
      <c r="B343" s="799"/>
      <c r="C343" s="799"/>
      <c r="D343" s="667" t="s">
        <v>47</v>
      </c>
      <c r="E343" s="31"/>
      <c r="F343" s="31"/>
      <c r="G343" s="31"/>
      <c r="H343" s="31"/>
      <c r="I343" s="534"/>
      <c r="J343" s="534"/>
      <c r="K343" s="534"/>
      <c r="L343" s="534"/>
      <c r="M343" s="534"/>
      <c r="N343" s="125"/>
      <c r="O343" s="536"/>
      <c r="P343" s="536"/>
      <c r="Q343" s="539"/>
      <c r="R343" s="539"/>
      <c r="S343" s="664"/>
      <c r="T343" s="664"/>
    </row>
    <row r="344" spans="1:20" ht="74.25" customHeight="1">
      <c r="A344" s="805"/>
      <c r="B344" s="798" t="s">
        <v>840</v>
      </c>
      <c r="C344" s="798" t="s">
        <v>752</v>
      </c>
      <c r="D344" s="418" t="s">
        <v>27</v>
      </c>
      <c r="E344" s="31" t="s">
        <v>378</v>
      </c>
      <c r="F344" s="31" t="s">
        <v>176</v>
      </c>
      <c r="G344" s="31" t="s">
        <v>753</v>
      </c>
      <c r="H344" s="31" t="s">
        <v>114</v>
      </c>
      <c r="I344" s="420"/>
      <c r="J344" s="420"/>
      <c r="K344" s="420">
        <v>0</v>
      </c>
      <c r="L344" s="420">
        <v>0</v>
      </c>
      <c r="M344" s="531">
        <v>8.14</v>
      </c>
      <c r="N344" s="125">
        <v>0</v>
      </c>
      <c r="O344" s="536">
        <v>9.56</v>
      </c>
      <c r="P344" s="536">
        <v>9.5564</v>
      </c>
      <c r="Q344" s="539">
        <v>9.56</v>
      </c>
      <c r="R344" s="539">
        <v>9.5564</v>
      </c>
      <c r="S344" s="664">
        <v>0</v>
      </c>
      <c r="T344" s="664">
        <v>0</v>
      </c>
    </row>
    <row r="345" spans="1:20" ht="12.75">
      <c r="A345" s="806"/>
      <c r="B345" s="799"/>
      <c r="C345" s="799"/>
      <c r="D345" s="418" t="s">
        <v>47</v>
      </c>
      <c r="E345" s="31"/>
      <c r="F345" s="31"/>
      <c r="G345" s="31"/>
      <c r="H345" s="31"/>
      <c r="I345" s="420"/>
      <c r="J345" s="420"/>
      <c r="K345" s="420"/>
      <c r="L345" s="420"/>
      <c r="M345" s="531"/>
      <c r="N345" s="125"/>
      <c r="O345" s="536"/>
      <c r="P345" s="536"/>
      <c r="Q345" s="539"/>
      <c r="R345" s="539"/>
      <c r="S345" s="664"/>
      <c r="T345" s="664"/>
    </row>
    <row r="346" spans="1:20" ht="90.75" customHeight="1">
      <c r="A346" s="805"/>
      <c r="B346" s="798" t="s">
        <v>847</v>
      </c>
      <c r="C346" s="798" t="s">
        <v>757</v>
      </c>
      <c r="D346" s="418" t="s">
        <v>27</v>
      </c>
      <c r="E346" s="31" t="s">
        <v>378</v>
      </c>
      <c r="F346" s="31" t="s">
        <v>176</v>
      </c>
      <c r="G346" s="31" t="s">
        <v>841</v>
      </c>
      <c r="H346" s="31" t="s">
        <v>114</v>
      </c>
      <c r="I346" s="420"/>
      <c r="J346" s="420"/>
      <c r="K346" s="420">
        <v>0</v>
      </c>
      <c r="L346" s="420">
        <v>0</v>
      </c>
      <c r="M346" s="531">
        <v>0</v>
      </c>
      <c r="N346" s="125">
        <v>0</v>
      </c>
      <c r="O346" s="536">
        <v>1.7</v>
      </c>
      <c r="P346" s="536">
        <v>1.7</v>
      </c>
      <c r="Q346" s="539">
        <v>1.7</v>
      </c>
      <c r="R346" s="539">
        <v>1.7</v>
      </c>
      <c r="S346" s="664">
        <v>0</v>
      </c>
      <c r="T346" s="664">
        <v>0</v>
      </c>
    </row>
    <row r="347" spans="1:20" ht="12.75">
      <c r="A347" s="806"/>
      <c r="B347" s="799"/>
      <c r="C347" s="799"/>
      <c r="D347" s="418" t="s">
        <v>47</v>
      </c>
      <c r="E347" s="31"/>
      <c r="F347" s="31"/>
      <c r="G347" s="31"/>
      <c r="H347" s="31"/>
      <c r="I347" s="420"/>
      <c r="J347" s="420"/>
      <c r="K347" s="420"/>
      <c r="L347" s="420"/>
      <c r="M347" s="531"/>
      <c r="N347" s="125"/>
      <c r="O347" s="536"/>
      <c r="P347" s="536"/>
      <c r="Q347" s="539"/>
      <c r="R347" s="539"/>
      <c r="S347" s="664"/>
      <c r="T347" s="664"/>
    </row>
    <row r="348" spans="1:20" ht="147" customHeight="1">
      <c r="A348" s="805"/>
      <c r="B348" s="798" t="s">
        <v>890</v>
      </c>
      <c r="C348" s="798" t="s">
        <v>755</v>
      </c>
      <c r="D348" s="418" t="s">
        <v>27</v>
      </c>
      <c r="E348" s="31" t="s">
        <v>378</v>
      </c>
      <c r="F348" s="31" t="s">
        <v>379</v>
      </c>
      <c r="G348" s="31" t="s">
        <v>756</v>
      </c>
      <c r="H348" s="31" t="s">
        <v>114</v>
      </c>
      <c r="I348" s="420"/>
      <c r="J348" s="420"/>
      <c r="K348" s="420">
        <v>0</v>
      </c>
      <c r="L348" s="420">
        <v>0</v>
      </c>
      <c r="M348" s="531">
        <v>0</v>
      </c>
      <c r="N348" s="125">
        <v>0</v>
      </c>
      <c r="O348" s="536">
        <v>7432.5</v>
      </c>
      <c r="P348" s="536">
        <v>0</v>
      </c>
      <c r="Q348" s="539">
        <v>7432.5</v>
      </c>
      <c r="R348" s="539">
        <v>6118.6752500000002</v>
      </c>
      <c r="S348" s="664">
        <v>0</v>
      </c>
      <c r="T348" s="664">
        <v>0</v>
      </c>
    </row>
    <row r="349" spans="1:20" ht="12.75">
      <c r="A349" s="806"/>
      <c r="B349" s="799"/>
      <c r="C349" s="799"/>
      <c r="D349" s="418" t="s">
        <v>47</v>
      </c>
      <c r="E349" s="31"/>
      <c r="F349" s="31"/>
      <c r="G349" s="31"/>
      <c r="H349" s="31"/>
      <c r="I349" s="420"/>
      <c r="J349" s="420"/>
      <c r="K349" s="420"/>
      <c r="L349" s="420"/>
      <c r="M349" s="531"/>
      <c r="N349" s="125"/>
      <c r="O349" s="536"/>
      <c r="P349" s="536"/>
      <c r="Q349" s="539"/>
      <c r="R349" s="539"/>
      <c r="S349" s="664"/>
      <c r="T349" s="664"/>
    </row>
    <row r="350" spans="1:20" ht="156.75" customHeight="1">
      <c r="A350" s="805"/>
      <c r="B350" s="798" t="s">
        <v>951</v>
      </c>
      <c r="C350" s="798" t="s">
        <v>758</v>
      </c>
      <c r="D350" s="418" t="s">
        <v>27</v>
      </c>
      <c r="E350" s="31" t="s">
        <v>378</v>
      </c>
      <c r="F350" s="31" t="s">
        <v>379</v>
      </c>
      <c r="G350" s="31" t="s">
        <v>759</v>
      </c>
      <c r="H350" s="31" t="s">
        <v>114</v>
      </c>
      <c r="I350" s="420"/>
      <c r="J350" s="420"/>
      <c r="K350" s="420">
        <v>0</v>
      </c>
      <c r="L350" s="420">
        <v>0</v>
      </c>
      <c r="M350" s="531">
        <v>0</v>
      </c>
      <c r="N350" s="125">
        <v>0</v>
      </c>
      <c r="O350" s="536">
        <v>75.069999999999993</v>
      </c>
      <c r="P350" s="536">
        <v>0</v>
      </c>
      <c r="Q350" s="539">
        <v>75.069999999999993</v>
      </c>
      <c r="R350" s="539">
        <v>75.069999999999993</v>
      </c>
      <c r="S350" s="664">
        <v>0</v>
      </c>
      <c r="T350" s="664">
        <v>0</v>
      </c>
    </row>
    <row r="351" spans="1:20" ht="12.75">
      <c r="A351" s="806"/>
      <c r="B351" s="799"/>
      <c r="C351" s="799"/>
      <c r="D351" s="418" t="s">
        <v>47</v>
      </c>
      <c r="E351" s="31"/>
      <c r="F351" s="31"/>
      <c r="G351" s="31"/>
      <c r="H351" s="31"/>
      <c r="I351" s="420"/>
      <c r="J351" s="420"/>
      <c r="K351" s="420"/>
      <c r="L351" s="420"/>
      <c r="M351" s="531"/>
      <c r="N351" s="125"/>
      <c r="O351" s="536"/>
      <c r="P351" s="536"/>
      <c r="Q351" s="539"/>
      <c r="R351" s="539"/>
      <c r="S351" s="664"/>
      <c r="T351" s="664"/>
    </row>
    <row r="352" spans="1:20" ht="69" customHeight="1">
      <c r="A352" s="818">
        <v>9</v>
      </c>
      <c r="B352" s="830" t="s">
        <v>72</v>
      </c>
      <c r="C352" s="790" t="s">
        <v>530</v>
      </c>
      <c r="D352" s="81" t="s">
        <v>27</v>
      </c>
      <c r="E352" s="27" t="s">
        <v>317</v>
      </c>
      <c r="F352" s="27"/>
      <c r="G352" s="27" t="s">
        <v>689</v>
      </c>
      <c r="H352" s="27" t="s">
        <v>77</v>
      </c>
      <c r="I352" s="28">
        <f t="shared" ref="I352:T352" si="59">I354+I362+I366</f>
        <v>23852.799999999999</v>
      </c>
      <c r="J352" s="28">
        <f t="shared" si="59"/>
        <v>20696.629999999997</v>
      </c>
      <c r="K352" s="28">
        <f t="shared" si="59"/>
        <v>5924.32</v>
      </c>
      <c r="L352" s="28">
        <f t="shared" si="59"/>
        <v>5697</v>
      </c>
      <c r="M352" s="28">
        <f t="shared" si="59"/>
        <v>12365.42</v>
      </c>
      <c r="N352" s="28">
        <f t="shared" si="59"/>
        <v>11108.359999999999</v>
      </c>
      <c r="O352" s="541">
        <f t="shared" si="59"/>
        <v>18242.17194</v>
      </c>
      <c r="P352" s="541">
        <f t="shared" si="59"/>
        <v>16716.970350000003</v>
      </c>
      <c r="Q352" s="541">
        <f t="shared" si="59"/>
        <v>23165.47725</v>
      </c>
      <c r="R352" s="541">
        <f t="shared" si="59"/>
        <v>23163.662499999999</v>
      </c>
      <c r="S352" s="541">
        <f t="shared" si="59"/>
        <v>21545.898000000001</v>
      </c>
      <c r="T352" s="541">
        <f t="shared" si="59"/>
        <v>21545.898000000001</v>
      </c>
    </row>
    <row r="353" spans="1:20">
      <c r="A353" s="819"/>
      <c r="B353" s="831"/>
      <c r="C353" s="790"/>
      <c r="D353" s="81" t="s">
        <v>47</v>
      </c>
      <c r="E353" s="27"/>
      <c r="F353" s="27"/>
      <c r="G353" s="27"/>
      <c r="H353" s="27"/>
      <c r="I353" s="28"/>
      <c r="J353" s="28"/>
      <c r="K353" s="28"/>
      <c r="L353" s="28"/>
      <c r="M353" s="28"/>
      <c r="N353" s="28"/>
      <c r="O353" s="541"/>
      <c r="P353" s="541"/>
      <c r="Q353" s="541"/>
      <c r="R353" s="541"/>
      <c r="S353" s="541"/>
      <c r="T353" s="541"/>
    </row>
    <row r="354" spans="1:20" ht="171.75" customHeight="1">
      <c r="A354" s="812" t="s">
        <v>329</v>
      </c>
      <c r="B354" s="809" t="s">
        <v>105</v>
      </c>
      <c r="C354" s="804" t="s">
        <v>314</v>
      </c>
      <c r="D354" s="80" t="s">
        <v>27</v>
      </c>
      <c r="E354" s="46" t="s">
        <v>317</v>
      </c>
      <c r="F354" s="46" t="s">
        <v>316</v>
      </c>
      <c r="G354" s="46" t="s">
        <v>690</v>
      </c>
      <c r="H354" s="46" t="s">
        <v>77</v>
      </c>
      <c r="I354" s="33">
        <v>18587</v>
      </c>
      <c r="J354" s="33">
        <v>15639.88</v>
      </c>
      <c r="K354" s="33">
        <f>K356+K358</f>
        <v>4528.63</v>
      </c>
      <c r="L354" s="33">
        <f t="shared" ref="L354" si="60">L356+L358</f>
        <v>4528.63</v>
      </c>
      <c r="M354" s="33">
        <f>M356+M358+M360</f>
        <v>9598</v>
      </c>
      <c r="N354" s="33">
        <f>N356+N358+N360</f>
        <v>8639.9599999999991</v>
      </c>
      <c r="O354" s="120">
        <f>O356+O358+O360</f>
        <v>13998.217000000001</v>
      </c>
      <c r="P354" s="120">
        <f>P356+P358+P360</f>
        <v>12934.810000000001</v>
      </c>
      <c r="Q354" s="120">
        <f>Q356+Q358+Q360</f>
        <v>17761.5</v>
      </c>
      <c r="R354" s="120">
        <f t="shared" ref="R354:T354" si="61">R356+R358+R360</f>
        <v>17761.5</v>
      </c>
      <c r="S354" s="120">
        <f t="shared" si="61"/>
        <v>16416.3</v>
      </c>
      <c r="T354" s="120">
        <f t="shared" si="61"/>
        <v>16416.3</v>
      </c>
    </row>
    <row r="355" spans="1:20">
      <c r="A355" s="813"/>
      <c r="B355" s="810"/>
      <c r="C355" s="804"/>
      <c r="D355" s="80" t="s">
        <v>47</v>
      </c>
      <c r="E355" s="46"/>
      <c r="F355" s="46"/>
      <c r="G355" s="46"/>
      <c r="H355" s="46"/>
      <c r="I355" s="30"/>
      <c r="J355" s="30"/>
      <c r="K355" s="30"/>
      <c r="L355" s="30"/>
      <c r="M355" s="30"/>
      <c r="N355" s="30"/>
      <c r="O355" s="539"/>
      <c r="P355" s="539"/>
      <c r="Q355" s="539"/>
      <c r="R355" s="539"/>
      <c r="S355" s="539"/>
      <c r="T355" s="539"/>
    </row>
    <row r="356" spans="1:20" ht="80.25" customHeight="1">
      <c r="A356" s="816"/>
      <c r="B356" s="768" t="s">
        <v>101</v>
      </c>
      <c r="C356" s="808" t="s">
        <v>315</v>
      </c>
      <c r="D356" s="61" t="s">
        <v>27</v>
      </c>
      <c r="E356" s="31" t="s">
        <v>317</v>
      </c>
      <c r="F356" s="31" t="s">
        <v>316</v>
      </c>
      <c r="G356" s="31" t="s">
        <v>691</v>
      </c>
      <c r="H356" s="31" t="s">
        <v>512</v>
      </c>
      <c r="I356" s="335"/>
      <c r="J356" s="335"/>
      <c r="K356" s="427">
        <v>1681.5</v>
      </c>
      <c r="L356" s="427">
        <v>1681.5</v>
      </c>
      <c r="M356" s="534">
        <v>3363</v>
      </c>
      <c r="N356" s="534">
        <v>3363</v>
      </c>
      <c r="O356" s="538">
        <v>5044.5</v>
      </c>
      <c r="P356" s="538">
        <v>5044.5</v>
      </c>
      <c r="Q356" s="539">
        <v>6726.1</v>
      </c>
      <c r="R356" s="539">
        <v>6726.1</v>
      </c>
      <c r="S356" s="664">
        <v>5380.9</v>
      </c>
      <c r="T356" s="664">
        <v>5380.9</v>
      </c>
    </row>
    <row r="357" spans="1:20">
      <c r="A357" s="817"/>
      <c r="B357" s="782"/>
      <c r="C357" s="808"/>
      <c r="D357" s="61" t="s">
        <v>47</v>
      </c>
      <c r="E357" s="31"/>
      <c r="F357" s="31"/>
      <c r="G357" s="31"/>
      <c r="H357" s="31"/>
      <c r="I357" s="335"/>
      <c r="J357" s="335"/>
      <c r="K357" s="427"/>
      <c r="L357" s="427"/>
      <c r="M357" s="534"/>
      <c r="N357" s="534"/>
      <c r="O357" s="538"/>
      <c r="P357" s="538"/>
      <c r="Q357" s="539"/>
      <c r="R357" s="539"/>
      <c r="S357" s="664"/>
      <c r="T357" s="664"/>
    </row>
    <row r="358" spans="1:20" ht="39.75" customHeight="1">
      <c r="A358" s="816"/>
      <c r="B358" s="768" t="s">
        <v>81</v>
      </c>
      <c r="C358" s="808" t="s">
        <v>748</v>
      </c>
      <c r="D358" s="61" t="s">
        <v>27</v>
      </c>
      <c r="E358" s="31" t="s">
        <v>317</v>
      </c>
      <c r="F358" s="31" t="s">
        <v>316</v>
      </c>
      <c r="G358" s="31" t="s">
        <v>692</v>
      </c>
      <c r="H358" s="31" t="s">
        <v>512</v>
      </c>
      <c r="I358" s="335"/>
      <c r="J358" s="335"/>
      <c r="K358" s="427">
        <v>2847.13</v>
      </c>
      <c r="L358" s="427">
        <v>2847.13</v>
      </c>
      <c r="M358" s="534">
        <v>6235</v>
      </c>
      <c r="N358" s="534">
        <v>5276.96</v>
      </c>
      <c r="O358" s="538">
        <v>8640.7170000000006</v>
      </c>
      <c r="P358" s="538">
        <v>7890.31</v>
      </c>
      <c r="Q358" s="539">
        <v>11035.4</v>
      </c>
      <c r="R358" s="539">
        <v>11035.4</v>
      </c>
      <c r="S358" s="664">
        <v>11035.4</v>
      </c>
      <c r="T358" s="664">
        <v>11035.4</v>
      </c>
    </row>
    <row r="359" spans="1:20">
      <c r="A359" s="817"/>
      <c r="B359" s="782"/>
      <c r="C359" s="808"/>
      <c r="D359" s="61" t="s">
        <v>47</v>
      </c>
      <c r="E359" s="31"/>
      <c r="F359" s="31"/>
      <c r="G359" s="31"/>
      <c r="H359" s="31"/>
      <c r="I359" s="335"/>
      <c r="J359" s="335"/>
      <c r="K359" s="427"/>
      <c r="L359" s="427"/>
      <c r="M359" s="534"/>
      <c r="N359" s="534"/>
      <c r="O359" s="538"/>
      <c r="P359" s="538"/>
      <c r="Q359" s="539"/>
      <c r="R359" s="539"/>
      <c r="S359" s="664"/>
      <c r="T359" s="664"/>
    </row>
    <row r="360" spans="1:20" ht="173.25" customHeight="1">
      <c r="A360" s="805"/>
      <c r="B360" s="768" t="s">
        <v>82</v>
      </c>
      <c r="C360" s="798" t="s">
        <v>792</v>
      </c>
      <c r="D360" s="428" t="s">
        <v>27</v>
      </c>
      <c r="E360" s="31" t="s">
        <v>317</v>
      </c>
      <c r="F360" s="31" t="s">
        <v>842</v>
      </c>
      <c r="G360" s="31" t="s">
        <v>793</v>
      </c>
      <c r="H360" s="31" t="s">
        <v>898</v>
      </c>
      <c r="I360" s="427"/>
      <c r="J360" s="427"/>
      <c r="K360" s="427">
        <v>0</v>
      </c>
      <c r="L360" s="427">
        <v>0</v>
      </c>
      <c r="M360" s="534">
        <v>0</v>
      </c>
      <c r="N360" s="534">
        <v>0</v>
      </c>
      <c r="O360" s="538">
        <v>313</v>
      </c>
      <c r="P360" s="538">
        <v>0</v>
      </c>
      <c r="Q360" s="539">
        <v>0</v>
      </c>
      <c r="R360" s="539">
        <v>0</v>
      </c>
      <c r="S360" s="664">
        <v>0</v>
      </c>
      <c r="T360" s="664">
        <v>0</v>
      </c>
    </row>
    <row r="361" spans="1:20">
      <c r="A361" s="806"/>
      <c r="B361" s="782"/>
      <c r="C361" s="799"/>
      <c r="D361" s="428" t="s">
        <v>47</v>
      </c>
      <c r="E361" s="31"/>
      <c r="F361" s="31"/>
      <c r="G361" s="31"/>
      <c r="H361" s="31"/>
      <c r="I361" s="427"/>
      <c r="J361" s="427"/>
      <c r="K361" s="427"/>
      <c r="L361" s="427"/>
      <c r="M361" s="534"/>
      <c r="N361" s="534"/>
      <c r="O361" s="538"/>
      <c r="P361" s="538"/>
      <c r="Q361" s="539"/>
      <c r="R361" s="539"/>
      <c r="S361" s="664"/>
      <c r="T361" s="664"/>
    </row>
    <row r="362" spans="1:20" ht="87.75" customHeight="1">
      <c r="A362" s="812" t="s">
        <v>330</v>
      </c>
      <c r="B362" s="809" t="s">
        <v>97</v>
      </c>
      <c r="C362" s="804" t="s">
        <v>318</v>
      </c>
      <c r="D362" s="85" t="s">
        <v>27</v>
      </c>
      <c r="E362" s="46" t="s">
        <v>317</v>
      </c>
      <c r="F362" s="46" t="s">
        <v>320</v>
      </c>
      <c r="G362" s="46" t="s">
        <v>693</v>
      </c>
      <c r="H362" s="46" t="s">
        <v>77</v>
      </c>
      <c r="I362" s="33">
        <v>22.11</v>
      </c>
      <c r="J362" s="33">
        <v>20.83</v>
      </c>
      <c r="K362" s="33">
        <f>K364</f>
        <v>430.59</v>
      </c>
      <c r="L362" s="33">
        <f t="shared" ref="L362:N362" si="62">L364</f>
        <v>401.01</v>
      </c>
      <c r="M362" s="33">
        <f t="shared" si="62"/>
        <v>430.59</v>
      </c>
      <c r="N362" s="33">
        <f t="shared" si="62"/>
        <v>401.01</v>
      </c>
      <c r="O362" s="120">
        <f>O364</f>
        <v>430.59307000000001</v>
      </c>
      <c r="P362" s="120">
        <f t="shared" ref="P362:T362" si="63">P364</f>
        <v>401.00695000000002</v>
      </c>
      <c r="Q362" s="120">
        <f t="shared" si="63"/>
        <v>408.70641000000001</v>
      </c>
      <c r="R362" s="120">
        <f t="shared" si="63"/>
        <v>408.70641000000001</v>
      </c>
      <c r="S362" s="120">
        <f t="shared" si="63"/>
        <v>0</v>
      </c>
      <c r="T362" s="120">
        <f t="shared" si="63"/>
        <v>0</v>
      </c>
    </row>
    <row r="363" spans="1:20">
      <c r="A363" s="813"/>
      <c r="B363" s="810"/>
      <c r="C363" s="804"/>
      <c r="D363" s="85" t="s">
        <v>47</v>
      </c>
      <c r="E363" s="46"/>
      <c r="F363" s="46"/>
      <c r="G363" s="46"/>
      <c r="H363" s="46"/>
      <c r="I363" s="30"/>
      <c r="J363" s="30"/>
      <c r="K363" s="30"/>
      <c r="L363" s="30"/>
      <c r="M363" s="30"/>
      <c r="N363" s="30"/>
      <c r="O363" s="539"/>
      <c r="P363" s="539"/>
      <c r="Q363" s="539"/>
      <c r="R363" s="539"/>
      <c r="S363" s="539"/>
      <c r="T363" s="539"/>
    </row>
    <row r="364" spans="1:20" ht="39.75" customHeight="1">
      <c r="A364" s="816"/>
      <c r="B364" s="768" t="s">
        <v>101</v>
      </c>
      <c r="C364" s="807" t="s">
        <v>319</v>
      </c>
      <c r="D364" s="61" t="s">
        <v>27</v>
      </c>
      <c r="E364" s="31" t="s">
        <v>317</v>
      </c>
      <c r="F364" s="31" t="s">
        <v>320</v>
      </c>
      <c r="G364" s="31" t="s">
        <v>694</v>
      </c>
      <c r="H364" s="31" t="s">
        <v>321</v>
      </c>
      <c r="I364" s="335"/>
      <c r="J364" s="335"/>
      <c r="K364" s="427">
        <v>430.59</v>
      </c>
      <c r="L364" s="427">
        <v>401.01</v>
      </c>
      <c r="M364" s="534">
        <v>430.59</v>
      </c>
      <c r="N364" s="534">
        <v>401.01</v>
      </c>
      <c r="O364" s="538">
        <v>430.59307000000001</v>
      </c>
      <c r="P364" s="538">
        <v>401.00695000000002</v>
      </c>
      <c r="Q364" s="539">
        <v>408.70641000000001</v>
      </c>
      <c r="R364" s="539">
        <v>408.70641000000001</v>
      </c>
      <c r="S364" s="724">
        <v>0</v>
      </c>
      <c r="T364" s="664">
        <v>0</v>
      </c>
    </row>
    <row r="365" spans="1:20">
      <c r="A365" s="817"/>
      <c r="B365" s="782"/>
      <c r="C365" s="807"/>
      <c r="D365" s="61" t="s">
        <v>47</v>
      </c>
      <c r="E365" s="31"/>
      <c r="F365" s="31"/>
      <c r="G365" s="31"/>
      <c r="H365" s="31"/>
      <c r="I365" s="335"/>
      <c r="J365" s="335"/>
      <c r="K365" s="427"/>
      <c r="L365" s="427"/>
      <c r="M365" s="534"/>
      <c r="N365" s="534"/>
      <c r="O365" s="538"/>
      <c r="P365" s="538"/>
      <c r="Q365" s="539"/>
      <c r="R365" s="539"/>
      <c r="S365" s="664"/>
      <c r="T365" s="664"/>
    </row>
    <row r="366" spans="1:20" ht="100.5" customHeight="1">
      <c r="A366" s="812" t="s">
        <v>331</v>
      </c>
      <c r="B366" s="809" t="s">
        <v>305</v>
      </c>
      <c r="C366" s="804" t="s">
        <v>141</v>
      </c>
      <c r="D366" s="85" t="s">
        <v>27</v>
      </c>
      <c r="E366" s="46" t="s">
        <v>317</v>
      </c>
      <c r="F366" s="46" t="s">
        <v>323</v>
      </c>
      <c r="G366" s="46" t="s">
        <v>695</v>
      </c>
      <c r="H366" s="46" t="s">
        <v>77</v>
      </c>
      <c r="I366" s="33">
        <v>5243.69</v>
      </c>
      <c r="J366" s="33">
        <v>5035.92</v>
      </c>
      <c r="K366" s="33">
        <f>K368+K370+K372+K374</f>
        <v>965.09999999999991</v>
      </c>
      <c r="L366" s="33">
        <f t="shared" ref="L366" si="64">L368+L370+L372+L374</f>
        <v>767.36</v>
      </c>
      <c r="M366" s="33">
        <f>M368+M370+M372+M374+M376</f>
        <v>2336.83</v>
      </c>
      <c r="N366" s="33">
        <f t="shared" ref="N366" si="65">N368+N370+N372+N374+N376</f>
        <v>2067.39</v>
      </c>
      <c r="O366" s="120">
        <f>O368+O370+O372+O374+O376</f>
        <v>3813.3618700000002</v>
      </c>
      <c r="P366" s="120">
        <f t="shared" ref="P366" si="66">P368+P370+P372+P374+P376</f>
        <v>3381.1534000000001</v>
      </c>
      <c r="Q366" s="120">
        <f>Q368+Q370+Q372+Q374+Q376</f>
        <v>4995.2708400000001</v>
      </c>
      <c r="R366" s="120">
        <f t="shared" ref="R366:T366" si="67">R368+R370+R372+R374+R376</f>
        <v>4993.4560899999997</v>
      </c>
      <c r="S366" s="120">
        <f t="shared" si="67"/>
        <v>5129.598</v>
      </c>
      <c r="T366" s="120">
        <f t="shared" si="67"/>
        <v>5129.598</v>
      </c>
    </row>
    <row r="367" spans="1:20">
      <c r="A367" s="813"/>
      <c r="B367" s="810"/>
      <c r="C367" s="804"/>
      <c r="D367" s="85" t="s">
        <v>47</v>
      </c>
      <c r="E367" s="46"/>
      <c r="F367" s="46"/>
      <c r="G367" s="46"/>
      <c r="H367" s="46"/>
      <c r="I367" s="30"/>
      <c r="J367" s="30"/>
      <c r="K367" s="30"/>
      <c r="L367" s="30"/>
      <c r="M367" s="30"/>
      <c r="N367" s="30"/>
      <c r="O367" s="539"/>
      <c r="P367" s="539"/>
      <c r="Q367" s="539"/>
      <c r="R367" s="539"/>
      <c r="S367" s="539"/>
      <c r="T367" s="539"/>
    </row>
    <row r="368" spans="1:20" ht="52.5" customHeight="1">
      <c r="A368" s="847"/>
      <c r="B368" s="798" t="s">
        <v>101</v>
      </c>
      <c r="C368" s="807" t="s">
        <v>322</v>
      </c>
      <c r="D368" s="61" t="s">
        <v>27</v>
      </c>
      <c r="E368" s="31" t="s">
        <v>317</v>
      </c>
      <c r="F368" s="31" t="s">
        <v>323</v>
      </c>
      <c r="G368" s="31" t="s">
        <v>696</v>
      </c>
      <c r="H368" s="31" t="s">
        <v>158</v>
      </c>
      <c r="I368" s="335"/>
      <c r="J368" s="335"/>
      <c r="K368" s="427">
        <v>647.91</v>
      </c>
      <c r="L368" s="427">
        <v>579.71</v>
      </c>
      <c r="M368" s="527">
        <v>1589.85</v>
      </c>
      <c r="N368" s="527">
        <v>1545.26</v>
      </c>
      <c r="O368" s="538">
        <v>2554.7806500000002</v>
      </c>
      <c r="P368" s="538">
        <v>2411.0632300000002</v>
      </c>
      <c r="Q368" s="539">
        <v>3278.46938</v>
      </c>
      <c r="R368" s="539">
        <v>3278.46938</v>
      </c>
      <c r="S368" s="664">
        <v>5129.598</v>
      </c>
      <c r="T368" s="664">
        <v>5129.598</v>
      </c>
    </row>
    <row r="369" spans="1:22">
      <c r="A369" s="851"/>
      <c r="B369" s="799"/>
      <c r="C369" s="807"/>
      <c r="D369" s="61" t="s">
        <v>47</v>
      </c>
      <c r="E369" s="31"/>
      <c r="F369" s="31"/>
      <c r="G369" s="31"/>
      <c r="H369" s="31"/>
      <c r="I369" s="335"/>
      <c r="J369" s="335"/>
      <c r="K369" s="427"/>
      <c r="L369" s="427"/>
      <c r="M369" s="527"/>
      <c r="N369" s="527"/>
      <c r="O369" s="538"/>
      <c r="P369" s="538"/>
      <c r="Q369" s="539"/>
      <c r="R369" s="539"/>
      <c r="S369" s="664"/>
      <c r="T369" s="664"/>
    </row>
    <row r="370" spans="1:22" ht="44.25" customHeight="1">
      <c r="A370" s="847"/>
      <c r="B370" s="798" t="s">
        <v>81</v>
      </c>
      <c r="C370" s="807" t="s">
        <v>324</v>
      </c>
      <c r="D370" s="61" t="s">
        <v>27</v>
      </c>
      <c r="E370" s="31" t="s">
        <v>317</v>
      </c>
      <c r="F370" s="31" t="s">
        <v>323</v>
      </c>
      <c r="G370" s="31" t="s">
        <v>696</v>
      </c>
      <c r="H370" s="31" t="s">
        <v>159</v>
      </c>
      <c r="I370" s="335"/>
      <c r="J370" s="335"/>
      <c r="K370" s="427">
        <v>0.39</v>
      </c>
      <c r="L370" s="427">
        <v>0.26</v>
      </c>
      <c r="M370" s="527">
        <v>0.78</v>
      </c>
      <c r="N370" s="527">
        <v>0.59</v>
      </c>
      <c r="O370" s="538">
        <v>0.58709999999999996</v>
      </c>
      <c r="P370" s="538">
        <v>0.58709999999999996</v>
      </c>
      <c r="Q370" s="539">
        <v>0.58709999999999996</v>
      </c>
      <c r="R370" s="539">
        <v>0.58709999999999996</v>
      </c>
      <c r="S370" s="664">
        <v>0</v>
      </c>
      <c r="T370" s="664">
        <v>0</v>
      </c>
    </row>
    <row r="371" spans="1:22">
      <c r="A371" s="851"/>
      <c r="B371" s="799"/>
      <c r="C371" s="807"/>
      <c r="D371" s="61" t="s">
        <v>47</v>
      </c>
      <c r="E371" s="31"/>
      <c r="F371" s="31"/>
      <c r="G371" s="31"/>
      <c r="H371" s="31"/>
      <c r="I371" s="335"/>
      <c r="J371" s="335"/>
      <c r="K371" s="427"/>
      <c r="L371" s="427"/>
      <c r="M371" s="527"/>
      <c r="N371" s="527"/>
      <c r="O371" s="538"/>
      <c r="P371" s="538"/>
      <c r="Q371" s="539"/>
      <c r="R371" s="539"/>
      <c r="S371" s="664"/>
      <c r="T371" s="664"/>
    </row>
    <row r="372" spans="1:22" ht="56.25" customHeight="1">
      <c r="A372" s="811"/>
      <c r="B372" s="808" t="s">
        <v>82</v>
      </c>
      <c r="C372" s="807" t="s">
        <v>325</v>
      </c>
      <c r="D372" s="86" t="s">
        <v>27</v>
      </c>
      <c r="E372" s="31" t="s">
        <v>317</v>
      </c>
      <c r="F372" s="31" t="s">
        <v>323</v>
      </c>
      <c r="G372" s="31" t="s">
        <v>696</v>
      </c>
      <c r="H372" s="31" t="s">
        <v>152</v>
      </c>
      <c r="I372" s="335"/>
      <c r="J372" s="335"/>
      <c r="K372" s="427">
        <v>108.82</v>
      </c>
      <c r="L372" s="427">
        <v>59.99</v>
      </c>
      <c r="M372" s="527">
        <v>245.01</v>
      </c>
      <c r="N372" s="527">
        <v>149.08000000000001</v>
      </c>
      <c r="O372" s="538">
        <v>466.60845999999998</v>
      </c>
      <c r="P372" s="538">
        <v>351.26393999999999</v>
      </c>
      <c r="Q372" s="539">
        <v>750.30723</v>
      </c>
      <c r="R372" s="539">
        <v>748.49248</v>
      </c>
      <c r="S372" s="664">
        <v>0</v>
      </c>
      <c r="T372" s="664">
        <v>0</v>
      </c>
    </row>
    <row r="373" spans="1:22">
      <c r="A373" s="847"/>
      <c r="B373" s="798"/>
      <c r="C373" s="800"/>
      <c r="D373" s="123" t="s">
        <v>47</v>
      </c>
      <c r="E373" s="124"/>
      <c r="F373" s="124"/>
      <c r="G373" s="124"/>
      <c r="H373" s="124"/>
      <c r="I373" s="108"/>
      <c r="J373" s="108"/>
      <c r="K373" s="108"/>
      <c r="L373" s="108"/>
      <c r="M373" s="108"/>
      <c r="N373" s="108"/>
      <c r="O373" s="540"/>
      <c r="P373" s="540"/>
      <c r="Q373" s="657"/>
      <c r="R373" s="657"/>
      <c r="S373" s="664"/>
      <c r="T373" s="665"/>
    </row>
    <row r="374" spans="1:22" ht="31.5">
      <c r="A374" s="802"/>
      <c r="B374" s="798" t="s">
        <v>83</v>
      </c>
      <c r="C374" s="800" t="s">
        <v>511</v>
      </c>
      <c r="D374" s="227" t="s">
        <v>27</v>
      </c>
      <c r="E374" s="124" t="s">
        <v>317</v>
      </c>
      <c r="F374" s="124" t="s">
        <v>323</v>
      </c>
      <c r="G374" s="124" t="s">
        <v>696</v>
      </c>
      <c r="H374" s="124" t="s">
        <v>600</v>
      </c>
      <c r="I374" s="108"/>
      <c r="J374" s="108"/>
      <c r="K374" s="108">
        <v>207.98</v>
      </c>
      <c r="L374" s="108">
        <v>127.4</v>
      </c>
      <c r="M374" s="108">
        <v>500.98</v>
      </c>
      <c r="N374" s="108">
        <v>372.25</v>
      </c>
      <c r="O374" s="540">
        <v>791.17844000000002</v>
      </c>
      <c r="P374" s="540">
        <v>618.03191000000004</v>
      </c>
      <c r="Q374" s="657">
        <v>965.50725</v>
      </c>
      <c r="R374" s="657">
        <v>965.50725</v>
      </c>
      <c r="S374" s="664">
        <v>0</v>
      </c>
      <c r="T374" s="665">
        <v>0</v>
      </c>
    </row>
    <row r="375" spans="1:22">
      <c r="A375" s="803"/>
      <c r="B375" s="799"/>
      <c r="C375" s="801"/>
      <c r="D375" s="228" t="s">
        <v>47</v>
      </c>
      <c r="E375" s="124"/>
      <c r="F375" s="124"/>
      <c r="G375" s="124"/>
      <c r="H375" s="124"/>
      <c r="I375" s="108"/>
      <c r="J375" s="108"/>
      <c r="K375" s="108"/>
      <c r="L375" s="108"/>
      <c r="M375" s="108"/>
      <c r="N375" s="108"/>
      <c r="O375" s="540"/>
      <c r="P375" s="540"/>
      <c r="Q375" s="657"/>
      <c r="R375" s="657"/>
      <c r="S375" s="664"/>
      <c r="T375" s="665"/>
    </row>
    <row r="376" spans="1:22" ht="56.25" customHeight="1">
      <c r="A376" s="811"/>
      <c r="B376" s="808" t="s">
        <v>84</v>
      </c>
      <c r="C376" s="807" t="s">
        <v>325</v>
      </c>
      <c r="D376" s="428" t="s">
        <v>27</v>
      </c>
      <c r="E376" s="31" t="s">
        <v>317</v>
      </c>
      <c r="F376" s="31" t="s">
        <v>323</v>
      </c>
      <c r="G376" s="31" t="s">
        <v>696</v>
      </c>
      <c r="H376" s="31" t="s">
        <v>557</v>
      </c>
      <c r="I376" s="427"/>
      <c r="J376" s="427"/>
      <c r="K376" s="427">
        <v>0</v>
      </c>
      <c r="L376" s="427">
        <v>0</v>
      </c>
      <c r="M376" s="527">
        <v>0.21</v>
      </c>
      <c r="N376" s="527">
        <v>0.21</v>
      </c>
      <c r="O376" s="538">
        <v>0.20721999999999999</v>
      </c>
      <c r="P376" s="538">
        <v>0.20721999999999999</v>
      </c>
      <c r="Q376" s="539">
        <v>0.39988000000000001</v>
      </c>
      <c r="R376" s="539">
        <v>0.39988000000000001</v>
      </c>
      <c r="S376" s="664">
        <v>0</v>
      </c>
      <c r="T376" s="664">
        <v>0</v>
      </c>
    </row>
    <row r="377" spans="1:22">
      <c r="A377" s="847"/>
      <c r="B377" s="798"/>
      <c r="C377" s="800"/>
      <c r="D377" s="429" t="s">
        <v>47</v>
      </c>
      <c r="E377" s="124"/>
      <c r="F377" s="124"/>
      <c r="G377" s="124"/>
      <c r="H377" s="124"/>
      <c r="I377" s="108"/>
      <c r="J377" s="108"/>
      <c r="K377" s="108"/>
      <c r="L377" s="108"/>
      <c r="M377" s="108"/>
      <c r="N377" s="108"/>
      <c r="O377" s="540"/>
      <c r="P377" s="540"/>
      <c r="Q377" s="657"/>
      <c r="R377" s="657"/>
      <c r="S377" s="664"/>
      <c r="T377" s="665"/>
    </row>
    <row r="378" spans="1:22" ht="193.5" customHeight="1">
      <c r="A378" s="790">
        <v>10</v>
      </c>
      <c r="B378" s="790" t="s">
        <v>72</v>
      </c>
      <c r="C378" s="790" t="s">
        <v>359</v>
      </c>
      <c r="D378" s="126" t="s">
        <v>27</v>
      </c>
      <c r="E378" s="27" t="s">
        <v>364</v>
      </c>
      <c r="F378" s="27" t="s">
        <v>407</v>
      </c>
      <c r="G378" s="27" t="s">
        <v>697</v>
      </c>
      <c r="H378" s="27" t="s">
        <v>77</v>
      </c>
      <c r="I378" s="28">
        <f>I380+I384+I386+I392+I408</f>
        <v>65928.639999999999</v>
      </c>
      <c r="J378" s="28">
        <f>J380+J384+J386+J392+J408</f>
        <v>62932.119999999995</v>
      </c>
      <c r="K378" s="28">
        <f t="shared" ref="K378:T378" si="68">K380+K384+K386+K392+K408</f>
        <v>8360.7899999999991</v>
      </c>
      <c r="L378" s="28">
        <f t="shared" si="68"/>
        <v>3382.39</v>
      </c>
      <c r="M378" s="28">
        <f t="shared" si="68"/>
        <v>63998.750000000007</v>
      </c>
      <c r="N378" s="28">
        <f t="shared" si="68"/>
        <v>5829.8899999999994</v>
      </c>
      <c r="O378" s="541">
        <f t="shared" si="68"/>
        <v>104115.39895999999</v>
      </c>
      <c r="P378" s="541">
        <f t="shared" si="68"/>
        <v>47283.609750000003</v>
      </c>
      <c r="Q378" s="541">
        <f t="shared" si="68"/>
        <v>94805.432450000008</v>
      </c>
      <c r="R378" s="541">
        <f t="shared" si="68"/>
        <v>91114.357530000008</v>
      </c>
      <c r="S378" s="541">
        <f t="shared" si="68"/>
        <v>24710.256560000002</v>
      </c>
      <c r="T378" s="541">
        <f t="shared" si="68"/>
        <v>15458.56</v>
      </c>
      <c r="U378" s="97"/>
      <c r="V378" s="97"/>
    </row>
    <row r="379" spans="1:22">
      <c r="A379" s="790"/>
      <c r="B379" s="790"/>
      <c r="C379" s="790"/>
      <c r="D379" s="126" t="s">
        <v>47</v>
      </c>
      <c r="E379" s="27"/>
      <c r="F379" s="27"/>
      <c r="G379" s="27"/>
      <c r="H379" s="27"/>
      <c r="I379" s="28"/>
      <c r="J379" s="28"/>
      <c r="K379" s="28"/>
      <c r="L379" s="28"/>
      <c r="M379" s="28"/>
      <c r="N379" s="28"/>
      <c r="O379" s="541"/>
      <c r="P379" s="541"/>
      <c r="Q379" s="541"/>
      <c r="R379" s="541"/>
      <c r="S379" s="541"/>
      <c r="T379" s="541"/>
      <c r="U379" s="97"/>
      <c r="V379" s="97"/>
    </row>
    <row r="380" spans="1:22" ht="166.5" customHeight="1">
      <c r="A380" s="825" t="s">
        <v>354</v>
      </c>
      <c r="B380" s="804" t="s">
        <v>105</v>
      </c>
      <c r="C380" s="804" t="s">
        <v>531</v>
      </c>
      <c r="D380" s="128" t="s">
        <v>27</v>
      </c>
      <c r="E380" s="46" t="s">
        <v>364</v>
      </c>
      <c r="F380" s="46" t="s">
        <v>407</v>
      </c>
      <c r="G380" s="46" t="s">
        <v>698</v>
      </c>
      <c r="H380" s="46" t="s">
        <v>77</v>
      </c>
      <c r="I380" s="33">
        <v>22198.400000000001</v>
      </c>
      <c r="J380" s="33">
        <v>21100.880000000001</v>
      </c>
      <c r="K380" s="33">
        <f>K382</f>
        <v>2066</v>
      </c>
      <c r="L380" s="33">
        <f t="shared" ref="L380:T380" si="69">L382</f>
        <v>0</v>
      </c>
      <c r="M380" s="33">
        <f t="shared" si="69"/>
        <v>5167</v>
      </c>
      <c r="N380" s="33">
        <f t="shared" si="69"/>
        <v>0</v>
      </c>
      <c r="O380" s="120">
        <f t="shared" si="69"/>
        <v>11371</v>
      </c>
      <c r="P380" s="120">
        <f t="shared" si="69"/>
        <v>11371</v>
      </c>
      <c r="Q380" s="120">
        <f t="shared" si="69"/>
        <v>30396.9</v>
      </c>
      <c r="R380" s="120">
        <f t="shared" si="69"/>
        <v>30000.7</v>
      </c>
      <c r="S380" s="120">
        <f t="shared" si="69"/>
        <v>11371</v>
      </c>
      <c r="T380" s="120">
        <f t="shared" si="69"/>
        <v>11371</v>
      </c>
    </row>
    <row r="381" spans="1:22">
      <c r="A381" s="825"/>
      <c r="B381" s="804"/>
      <c r="C381" s="804"/>
      <c r="D381" s="128" t="s">
        <v>47</v>
      </c>
      <c r="E381" s="46"/>
      <c r="F381" s="46"/>
      <c r="G381" s="46"/>
      <c r="H381" s="46"/>
      <c r="I381" s="30"/>
      <c r="J381" s="30"/>
      <c r="K381" s="30"/>
      <c r="L381" s="30"/>
      <c r="M381" s="30"/>
      <c r="N381" s="30"/>
      <c r="O381" s="539"/>
      <c r="P381" s="539"/>
      <c r="Q381" s="539"/>
      <c r="R381" s="539"/>
      <c r="S381" s="539"/>
      <c r="T381" s="539"/>
    </row>
    <row r="382" spans="1:22" ht="79.5" customHeight="1">
      <c r="A382" s="820"/>
      <c r="B382" s="763" t="s">
        <v>101</v>
      </c>
      <c r="C382" s="762" t="s">
        <v>406</v>
      </c>
      <c r="D382" s="129" t="s">
        <v>27</v>
      </c>
      <c r="E382" s="31" t="s">
        <v>364</v>
      </c>
      <c r="F382" s="31" t="s">
        <v>407</v>
      </c>
      <c r="G382" s="31" t="s">
        <v>629</v>
      </c>
      <c r="H382" s="31" t="s">
        <v>366</v>
      </c>
      <c r="I382" s="333"/>
      <c r="J382" s="333"/>
      <c r="K382" s="422">
        <v>2066</v>
      </c>
      <c r="L382" s="422">
        <v>0</v>
      </c>
      <c r="M382" s="531">
        <v>5167</v>
      </c>
      <c r="N382" s="531">
        <v>0</v>
      </c>
      <c r="O382" s="538">
        <v>11371</v>
      </c>
      <c r="P382" s="538">
        <v>11371</v>
      </c>
      <c r="Q382" s="539">
        <v>30396.9</v>
      </c>
      <c r="R382" s="539">
        <v>30000.7</v>
      </c>
      <c r="S382" s="664">
        <v>11371</v>
      </c>
      <c r="T382" s="664">
        <v>11371</v>
      </c>
    </row>
    <row r="383" spans="1:22">
      <c r="A383" s="820"/>
      <c r="B383" s="763"/>
      <c r="C383" s="762"/>
      <c r="D383" s="129" t="s">
        <v>47</v>
      </c>
      <c r="E383" s="31"/>
      <c r="F383" s="31"/>
      <c r="G383" s="31"/>
      <c r="H383" s="31"/>
      <c r="I383" s="333"/>
      <c r="J383" s="333"/>
      <c r="K383" s="422"/>
      <c r="L383" s="422"/>
      <c r="M383" s="531"/>
      <c r="N383" s="531"/>
      <c r="O383" s="538"/>
      <c r="P383" s="538"/>
      <c r="Q383" s="539"/>
      <c r="R383" s="539"/>
      <c r="S383" s="664"/>
      <c r="T383" s="664"/>
    </row>
    <row r="384" spans="1:22" ht="117" customHeight="1">
      <c r="A384" s="850" t="s">
        <v>355</v>
      </c>
      <c r="B384" s="804" t="s">
        <v>97</v>
      </c>
      <c r="C384" s="804" t="s">
        <v>532</v>
      </c>
      <c r="D384" s="128" t="s">
        <v>27</v>
      </c>
      <c r="E384" s="46" t="s">
        <v>77</v>
      </c>
      <c r="F384" s="46" t="s">
        <v>77</v>
      </c>
      <c r="G384" s="46" t="s">
        <v>77</v>
      </c>
      <c r="H384" s="46" t="s">
        <v>77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120">
        <v>0</v>
      </c>
      <c r="P384" s="120">
        <v>0</v>
      </c>
      <c r="Q384" s="120">
        <v>0</v>
      </c>
      <c r="R384" s="120">
        <v>0</v>
      </c>
      <c r="S384" s="120">
        <v>0</v>
      </c>
      <c r="T384" s="120">
        <v>0</v>
      </c>
    </row>
    <row r="385" spans="1:20">
      <c r="A385" s="850"/>
      <c r="B385" s="804"/>
      <c r="C385" s="804"/>
      <c r="D385" s="128" t="s">
        <v>47</v>
      </c>
      <c r="E385" s="46"/>
      <c r="F385" s="46"/>
      <c r="G385" s="46"/>
      <c r="H385" s="46"/>
      <c r="I385" s="30"/>
      <c r="J385" s="30"/>
      <c r="K385" s="30"/>
      <c r="L385" s="30"/>
      <c r="M385" s="30"/>
      <c r="N385" s="30"/>
      <c r="O385" s="539"/>
      <c r="P385" s="539"/>
      <c r="Q385" s="539"/>
      <c r="R385" s="539"/>
      <c r="S385" s="539"/>
      <c r="T385" s="539"/>
    </row>
    <row r="386" spans="1:20" ht="101.25" customHeight="1">
      <c r="A386" s="850" t="s">
        <v>356</v>
      </c>
      <c r="B386" s="804" t="s">
        <v>126</v>
      </c>
      <c r="C386" s="804" t="s">
        <v>533</v>
      </c>
      <c r="D386" s="128" t="s">
        <v>27</v>
      </c>
      <c r="E386" s="46" t="s">
        <v>368</v>
      </c>
      <c r="F386" s="46" t="s">
        <v>87</v>
      </c>
      <c r="G386" s="46" t="s">
        <v>699</v>
      </c>
      <c r="H386" s="46" t="s">
        <v>77</v>
      </c>
      <c r="I386" s="33">
        <v>884.19</v>
      </c>
      <c r="J386" s="33">
        <v>884.19</v>
      </c>
      <c r="K386" s="33">
        <f>K388</f>
        <v>1300</v>
      </c>
      <c r="L386" s="33">
        <f t="shared" ref="L386:N386" si="70">L388</f>
        <v>0</v>
      </c>
      <c r="M386" s="33">
        <f t="shared" si="70"/>
        <v>1300</v>
      </c>
      <c r="N386" s="33">
        <f t="shared" si="70"/>
        <v>0</v>
      </c>
      <c r="O386" s="120">
        <f>O388+O390</f>
        <v>1300</v>
      </c>
      <c r="P386" s="120">
        <f t="shared" ref="P386:T386" si="71">P388+P390</f>
        <v>163.42508000000001</v>
      </c>
      <c r="Q386" s="120">
        <f t="shared" si="71"/>
        <v>1745.6352200000001</v>
      </c>
      <c r="R386" s="120">
        <f t="shared" si="71"/>
        <v>609.06029999999998</v>
      </c>
      <c r="S386" s="120">
        <f t="shared" si="71"/>
        <v>0</v>
      </c>
      <c r="T386" s="120">
        <f t="shared" si="71"/>
        <v>0</v>
      </c>
    </row>
    <row r="387" spans="1:20">
      <c r="A387" s="850"/>
      <c r="B387" s="849"/>
      <c r="C387" s="849"/>
      <c r="D387" s="128" t="s">
        <v>47</v>
      </c>
      <c r="E387" s="46"/>
      <c r="F387" s="46"/>
      <c r="G387" s="46"/>
      <c r="H387" s="46"/>
      <c r="I387" s="30"/>
      <c r="J387" s="30"/>
      <c r="K387" s="30"/>
      <c r="L387" s="30"/>
      <c r="M387" s="30"/>
      <c r="N387" s="30"/>
      <c r="O387" s="539"/>
      <c r="P387" s="539"/>
      <c r="Q387" s="539"/>
      <c r="R387" s="539"/>
      <c r="S387" s="539"/>
      <c r="T387" s="539"/>
    </row>
    <row r="388" spans="1:20" ht="31.5" customHeight="1">
      <c r="A388" s="820"/>
      <c r="B388" s="763" t="s">
        <v>101</v>
      </c>
      <c r="C388" s="762" t="s">
        <v>449</v>
      </c>
      <c r="D388" s="129" t="s">
        <v>27</v>
      </c>
      <c r="E388" s="31" t="s">
        <v>368</v>
      </c>
      <c r="F388" s="31" t="s">
        <v>845</v>
      </c>
      <c r="G388" s="31" t="s">
        <v>628</v>
      </c>
      <c r="H388" s="31" t="s">
        <v>366</v>
      </c>
      <c r="I388" s="333"/>
      <c r="J388" s="333"/>
      <c r="K388" s="422">
        <v>1300</v>
      </c>
      <c r="L388" s="422">
        <v>0</v>
      </c>
      <c r="M388" s="527">
        <v>1300</v>
      </c>
      <c r="N388" s="527">
        <v>0</v>
      </c>
      <c r="O388" s="538">
        <v>1300</v>
      </c>
      <c r="P388" s="538">
        <v>163.42508000000001</v>
      </c>
      <c r="Q388" s="539">
        <v>1715.7506100000001</v>
      </c>
      <c r="R388" s="539">
        <v>579.17569000000003</v>
      </c>
      <c r="S388" s="664">
        <v>0</v>
      </c>
      <c r="T388" s="664">
        <v>0</v>
      </c>
    </row>
    <row r="389" spans="1:20">
      <c r="A389" s="820"/>
      <c r="B389" s="763"/>
      <c r="C389" s="762"/>
      <c r="D389" s="129" t="s">
        <v>47</v>
      </c>
      <c r="E389" s="31"/>
      <c r="F389" s="31"/>
      <c r="G389" s="31"/>
      <c r="H389" s="31"/>
      <c r="I389" s="333"/>
      <c r="J389" s="333"/>
      <c r="K389" s="422"/>
      <c r="L389" s="422"/>
      <c r="M389" s="527"/>
      <c r="N389" s="527"/>
      <c r="O389" s="538"/>
      <c r="P389" s="538"/>
      <c r="Q389" s="539"/>
      <c r="R389" s="539"/>
      <c r="S389" s="664"/>
      <c r="T389" s="664"/>
    </row>
    <row r="390" spans="1:20" ht="34.5" customHeight="1">
      <c r="A390" s="805"/>
      <c r="B390" s="763" t="s">
        <v>81</v>
      </c>
      <c r="C390" s="762" t="s">
        <v>449</v>
      </c>
      <c r="D390" s="528" t="s">
        <v>27</v>
      </c>
      <c r="E390" s="31" t="s">
        <v>368</v>
      </c>
      <c r="F390" s="31" t="s">
        <v>845</v>
      </c>
      <c r="G390" s="31" t="s">
        <v>628</v>
      </c>
      <c r="H390" s="31" t="s">
        <v>154</v>
      </c>
      <c r="I390" s="527"/>
      <c r="J390" s="527"/>
      <c r="K390" s="527">
        <v>0</v>
      </c>
      <c r="L390" s="527">
        <v>0</v>
      </c>
      <c r="M390" s="527">
        <v>0</v>
      </c>
      <c r="N390" s="527">
        <v>0</v>
      </c>
      <c r="O390" s="538">
        <v>0</v>
      </c>
      <c r="P390" s="538">
        <v>0</v>
      </c>
      <c r="Q390" s="539">
        <v>29.884609999999999</v>
      </c>
      <c r="R390" s="539">
        <v>29.884609999999999</v>
      </c>
      <c r="S390" s="664">
        <v>0</v>
      </c>
      <c r="T390" s="664">
        <v>0</v>
      </c>
    </row>
    <row r="391" spans="1:20">
      <c r="A391" s="806"/>
      <c r="B391" s="763"/>
      <c r="C391" s="762"/>
      <c r="D391" s="528" t="s">
        <v>47</v>
      </c>
      <c r="E391" s="31"/>
      <c r="F391" s="31"/>
      <c r="G391" s="31"/>
      <c r="H391" s="31"/>
      <c r="I391" s="527"/>
      <c r="J391" s="527"/>
      <c r="K391" s="527"/>
      <c r="L391" s="527"/>
      <c r="M391" s="527"/>
      <c r="N391" s="527"/>
      <c r="O391" s="538"/>
      <c r="P391" s="538"/>
      <c r="Q391" s="539"/>
      <c r="R391" s="539"/>
      <c r="S391" s="664"/>
      <c r="T391" s="664"/>
    </row>
    <row r="392" spans="1:20" ht="117" customHeight="1">
      <c r="A392" s="850" t="s">
        <v>357</v>
      </c>
      <c r="B392" s="804" t="s">
        <v>133</v>
      </c>
      <c r="C392" s="804" t="s">
        <v>534</v>
      </c>
      <c r="D392" s="128" t="s">
        <v>27</v>
      </c>
      <c r="E392" s="46" t="s">
        <v>368</v>
      </c>
      <c r="F392" s="46" t="s">
        <v>87</v>
      </c>
      <c r="G392" s="46" t="s">
        <v>700</v>
      </c>
      <c r="H392" s="46" t="s">
        <v>77</v>
      </c>
      <c r="I392" s="33">
        <v>39105.64</v>
      </c>
      <c r="J392" s="33">
        <v>37206.639999999999</v>
      </c>
      <c r="K392" s="33">
        <f>K394+K396+K398+K400</f>
        <v>4109.87</v>
      </c>
      <c r="L392" s="33">
        <f t="shared" ref="L392" si="72">L394+L396+L398+L400</f>
        <v>2709.87</v>
      </c>
      <c r="M392" s="33">
        <f>M394+M396+M398+M400+M402</f>
        <v>55567.290000000008</v>
      </c>
      <c r="N392" s="33">
        <f t="shared" ref="N392" si="73">N394+N396+N398+N400+N402</f>
        <v>4095.47</v>
      </c>
      <c r="O392" s="120">
        <f>O394+O396+O398+O400+O402+O404+O406</f>
        <v>88063.535369999998</v>
      </c>
      <c r="P392" s="120">
        <f t="shared" ref="P392" si="74">P394+P396+P398+P400+P402+P404+P406</f>
        <v>32965.279549999999</v>
      </c>
      <c r="Q392" s="120">
        <f>Q394+Q396+Q398+Q400+Q402+Q404+Q406</f>
        <v>58530.826369999995</v>
      </c>
      <c r="R392" s="120">
        <f>R394+R396+R398+R400+R402+R404+R406</f>
        <v>56372.526369999992</v>
      </c>
      <c r="S392" s="120">
        <f t="shared" ref="S392:T392" si="75">S394+S396+S398+S400+S402+S404+S406</f>
        <v>9251.6965600000003</v>
      </c>
      <c r="T392" s="120">
        <f t="shared" si="75"/>
        <v>0</v>
      </c>
    </row>
    <row r="393" spans="1:20">
      <c r="A393" s="850"/>
      <c r="B393" s="804"/>
      <c r="C393" s="804"/>
      <c r="D393" s="128" t="s">
        <v>47</v>
      </c>
      <c r="E393" s="46"/>
      <c r="F393" s="46"/>
      <c r="G393" s="46"/>
      <c r="H393" s="46"/>
      <c r="I393" s="30"/>
      <c r="J393" s="30"/>
      <c r="K393" s="30"/>
      <c r="L393" s="30"/>
      <c r="M393" s="30"/>
      <c r="N393" s="30"/>
      <c r="O393" s="539"/>
      <c r="P393" s="539"/>
      <c r="Q393" s="539"/>
      <c r="R393" s="539"/>
      <c r="S393" s="539"/>
      <c r="T393" s="539"/>
    </row>
    <row r="394" spans="1:20" ht="73.5" customHeight="1">
      <c r="A394" s="814"/>
      <c r="B394" s="808" t="s">
        <v>101</v>
      </c>
      <c r="C394" s="808" t="s">
        <v>417</v>
      </c>
      <c r="D394" s="127" t="s">
        <v>27</v>
      </c>
      <c r="E394" s="35" t="s">
        <v>368</v>
      </c>
      <c r="F394" s="35" t="s">
        <v>87</v>
      </c>
      <c r="G394" s="35" t="s">
        <v>625</v>
      </c>
      <c r="H394" s="35" t="s">
        <v>400</v>
      </c>
      <c r="I394" s="333"/>
      <c r="J394" s="333"/>
      <c r="K394" s="422">
        <v>0</v>
      </c>
      <c r="L394" s="422">
        <v>0</v>
      </c>
      <c r="M394" s="531">
        <v>23075.27</v>
      </c>
      <c r="N394" s="531">
        <v>0</v>
      </c>
      <c r="O394" s="538">
        <v>23075.269049999999</v>
      </c>
      <c r="P394" s="538">
        <v>10000</v>
      </c>
      <c r="Q394" s="539">
        <v>23075.269049999999</v>
      </c>
      <c r="R394" s="539">
        <v>23075.269049999999</v>
      </c>
      <c r="S394" s="538">
        <v>9251.6965600000003</v>
      </c>
      <c r="T394" s="538">
        <v>0</v>
      </c>
    </row>
    <row r="395" spans="1:20" ht="12.75">
      <c r="A395" s="814"/>
      <c r="B395" s="808"/>
      <c r="C395" s="808"/>
      <c r="D395" s="127" t="s">
        <v>47</v>
      </c>
      <c r="E395" s="35"/>
      <c r="F395" s="35"/>
      <c r="G395" s="35"/>
      <c r="H395" s="35"/>
      <c r="I395" s="333"/>
      <c r="J395" s="333"/>
      <c r="K395" s="422"/>
      <c r="L395" s="422"/>
      <c r="M395" s="531"/>
      <c r="N395" s="531"/>
      <c r="O395" s="538"/>
      <c r="P395" s="538"/>
      <c r="Q395" s="539"/>
      <c r="R395" s="539"/>
      <c r="S395" s="538"/>
      <c r="T395" s="538"/>
    </row>
    <row r="396" spans="1:20" ht="126.75" customHeight="1">
      <c r="A396" s="848"/>
      <c r="B396" s="763" t="s">
        <v>81</v>
      </c>
      <c r="C396" s="807" t="s">
        <v>370</v>
      </c>
      <c r="D396" s="127" t="s">
        <v>27</v>
      </c>
      <c r="E396" s="31" t="s">
        <v>368</v>
      </c>
      <c r="F396" s="31" t="s">
        <v>87</v>
      </c>
      <c r="G396" s="31" t="s">
        <v>772</v>
      </c>
      <c r="H396" s="31" t="s">
        <v>400</v>
      </c>
      <c r="I396" s="333"/>
      <c r="J396" s="333"/>
      <c r="K396" s="422">
        <v>0</v>
      </c>
      <c r="L396" s="422">
        <v>0</v>
      </c>
      <c r="M396" s="531">
        <v>27883.67</v>
      </c>
      <c r="N396" s="531">
        <v>0</v>
      </c>
      <c r="O396" s="538">
        <v>28681.728589999999</v>
      </c>
      <c r="P396" s="538">
        <v>18371.33382</v>
      </c>
      <c r="Q396" s="539">
        <v>28681.728589999999</v>
      </c>
      <c r="R396" s="539">
        <v>28681.728589999999</v>
      </c>
      <c r="S396" s="664">
        <v>0</v>
      </c>
      <c r="T396" s="664">
        <v>0</v>
      </c>
    </row>
    <row r="397" spans="1:20" ht="12.75">
      <c r="A397" s="848"/>
      <c r="B397" s="763"/>
      <c r="C397" s="807"/>
      <c r="D397" s="127" t="s">
        <v>47</v>
      </c>
      <c r="E397" s="31"/>
      <c r="F397" s="31"/>
      <c r="G397" s="31"/>
      <c r="H397" s="31"/>
      <c r="I397" s="333"/>
      <c r="J397" s="333"/>
      <c r="K397" s="422"/>
      <c r="L397" s="422"/>
      <c r="M397" s="531"/>
      <c r="N397" s="531"/>
      <c r="O397" s="538"/>
      <c r="P397" s="538"/>
      <c r="Q397" s="539"/>
      <c r="R397" s="539"/>
      <c r="S397" s="664"/>
      <c r="T397" s="664"/>
    </row>
    <row r="398" spans="1:20" ht="48.75" customHeight="1">
      <c r="A398" s="805"/>
      <c r="B398" s="768" t="s">
        <v>82</v>
      </c>
      <c r="C398" s="800" t="s">
        <v>519</v>
      </c>
      <c r="D398" s="255" t="s">
        <v>27</v>
      </c>
      <c r="E398" s="31" t="s">
        <v>234</v>
      </c>
      <c r="F398" s="31" t="s">
        <v>87</v>
      </c>
      <c r="G398" s="31" t="s">
        <v>626</v>
      </c>
      <c r="H398" s="31" t="s">
        <v>152</v>
      </c>
      <c r="I398" s="333"/>
      <c r="J398" s="333"/>
      <c r="K398" s="422">
        <v>1400</v>
      </c>
      <c r="L398" s="422">
        <v>0</v>
      </c>
      <c r="M398" s="531">
        <v>1400</v>
      </c>
      <c r="N398" s="531">
        <v>1385.6</v>
      </c>
      <c r="O398" s="538">
        <v>1385.6</v>
      </c>
      <c r="P398" s="538">
        <v>1385.6</v>
      </c>
      <c r="Q398" s="539">
        <v>1385.6</v>
      </c>
      <c r="R398" s="539">
        <v>1385.6</v>
      </c>
      <c r="S398" s="664">
        <v>0</v>
      </c>
      <c r="T398" s="664">
        <v>0</v>
      </c>
    </row>
    <row r="399" spans="1:20" ht="12.75">
      <c r="A399" s="806"/>
      <c r="B399" s="782"/>
      <c r="C399" s="801"/>
      <c r="D399" s="255" t="s">
        <v>47</v>
      </c>
      <c r="E399" s="31"/>
      <c r="F399" s="31"/>
      <c r="G399" s="31"/>
      <c r="H399" s="31"/>
      <c r="I399" s="333"/>
      <c r="J399" s="333"/>
      <c r="K399" s="422"/>
      <c r="L399" s="422"/>
      <c r="M399" s="531"/>
      <c r="N399" s="531"/>
      <c r="O399" s="538"/>
      <c r="P399" s="538"/>
      <c r="Q399" s="539"/>
      <c r="R399" s="539"/>
      <c r="S399" s="664"/>
      <c r="T399" s="664"/>
    </row>
    <row r="400" spans="1:20" ht="75.75" customHeight="1">
      <c r="A400" s="805"/>
      <c r="B400" s="768" t="s">
        <v>83</v>
      </c>
      <c r="C400" s="800" t="s">
        <v>551</v>
      </c>
      <c r="D400" s="280" t="s">
        <v>27</v>
      </c>
      <c r="E400" s="31" t="s">
        <v>368</v>
      </c>
      <c r="F400" s="31" t="s">
        <v>87</v>
      </c>
      <c r="G400" s="31" t="s">
        <v>627</v>
      </c>
      <c r="H400" s="31" t="s">
        <v>152</v>
      </c>
      <c r="I400" s="333"/>
      <c r="J400" s="333"/>
      <c r="K400" s="422">
        <v>2709.87</v>
      </c>
      <c r="L400" s="422">
        <v>2709.87</v>
      </c>
      <c r="M400" s="531">
        <v>2709.87</v>
      </c>
      <c r="N400" s="531">
        <v>2709.87</v>
      </c>
      <c r="O400" s="538">
        <v>2709.8698100000001</v>
      </c>
      <c r="P400" s="538">
        <v>2709.8698100000001</v>
      </c>
      <c r="Q400" s="539">
        <v>2709.8698100000001</v>
      </c>
      <c r="R400" s="539">
        <v>2709.8698100000001</v>
      </c>
      <c r="S400" s="664">
        <v>0</v>
      </c>
      <c r="T400" s="664">
        <v>0</v>
      </c>
    </row>
    <row r="401" spans="1:20" ht="12.75">
      <c r="A401" s="806"/>
      <c r="B401" s="782"/>
      <c r="C401" s="801"/>
      <c r="D401" s="280" t="s">
        <v>47</v>
      </c>
      <c r="E401" s="31"/>
      <c r="F401" s="31"/>
      <c r="G401" s="31"/>
      <c r="H401" s="31"/>
      <c r="I401" s="333"/>
      <c r="J401" s="333"/>
      <c r="K401" s="422"/>
      <c r="L401" s="422"/>
      <c r="M401" s="531"/>
      <c r="N401" s="531"/>
      <c r="O401" s="538"/>
      <c r="P401" s="538"/>
      <c r="Q401" s="539"/>
      <c r="R401" s="539"/>
      <c r="S401" s="664"/>
      <c r="T401" s="664"/>
    </row>
    <row r="402" spans="1:20" ht="79.5" customHeight="1">
      <c r="A402" s="805"/>
      <c r="B402" s="768" t="s">
        <v>84</v>
      </c>
      <c r="C402" s="800" t="s">
        <v>773</v>
      </c>
      <c r="D402" s="421" t="s">
        <v>27</v>
      </c>
      <c r="E402" s="31" t="s">
        <v>368</v>
      </c>
      <c r="F402" s="31" t="s">
        <v>87</v>
      </c>
      <c r="G402" s="31" t="s">
        <v>774</v>
      </c>
      <c r="H402" s="31" t="s">
        <v>152</v>
      </c>
      <c r="I402" s="422"/>
      <c r="J402" s="422"/>
      <c r="K402" s="422">
        <v>0</v>
      </c>
      <c r="L402" s="422">
        <v>0</v>
      </c>
      <c r="M402" s="531">
        <v>498.48</v>
      </c>
      <c r="N402" s="531">
        <v>0</v>
      </c>
      <c r="O402" s="538">
        <v>498.47591999999997</v>
      </c>
      <c r="P402" s="538">
        <v>498.47591999999997</v>
      </c>
      <c r="Q402" s="539">
        <v>498.47591999999997</v>
      </c>
      <c r="R402" s="539">
        <v>498.47591999999997</v>
      </c>
      <c r="S402" s="664">
        <v>0</v>
      </c>
      <c r="T402" s="664">
        <v>0</v>
      </c>
    </row>
    <row r="403" spans="1:20" ht="12.75">
      <c r="A403" s="806"/>
      <c r="B403" s="782"/>
      <c r="C403" s="801"/>
      <c r="D403" s="421" t="s">
        <v>47</v>
      </c>
      <c r="E403" s="31"/>
      <c r="F403" s="31"/>
      <c r="G403" s="31"/>
      <c r="H403" s="31"/>
      <c r="I403" s="422"/>
      <c r="J403" s="422"/>
      <c r="K403" s="422"/>
      <c r="L403" s="422"/>
      <c r="M403" s="531"/>
      <c r="N403" s="531"/>
      <c r="O403" s="538"/>
      <c r="P403" s="538"/>
      <c r="Q403" s="539"/>
      <c r="R403" s="539"/>
      <c r="S403" s="664"/>
      <c r="T403" s="664"/>
    </row>
    <row r="404" spans="1:20" ht="111" customHeight="1">
      <c r="A404" s="805"/>
      <c r="B404" s="768" t="s">
        <v>85</v>
      </c>
      <c r="C404" s="800" t="s">
        <v>886</v>
      </c>
      <c r="D404" s="566" t="s">
        <v>27</v>
      </c>
      <c r="E404" s="31" t="s">
        <v>368</v>
      </c>
      <c r="F404" s="31" t="s">
        <v>939</v>
      </c>
      <c r="G404" s="31" t="s">
        <v>940</v>
      </c>
      <c r="H404" s="31" t="s">
        <v>152</v>
      </c>
      <c r="I404" s="534"/>
      <c r="J404" s="534"/>
      <c r="K404" s="534">
        <v>0</v>
      </c>
      <c r="L404" s="534">
        <v>0</v>
      </c>
      <c r="M404" s="534">
        <v>0</v>
      </c>
      <c r="N404" s="534">
        <v>0</v>
      </c>
      <c r="O404" s="538">
        <v>31399.200000000001</v>
      </c>
      <c r="P404" s="538">
        <v>0</v>
      </c>
      <c r="Q404" s="539">
        <v>2158.3000000000002</v>
      </c>
      <c r="R404" s="539">
        <v>0</v>
      </c>
      <c r="S404" s="664">
        <v>0</v>
      </c>
      <c r="T404" s="664">
        <v>0</v>
      </c>
    </row>
    <row r="405" spans="1:20" ht="12.75">
      <c r="A405" s="806"/>
      <c r="B405" s="782"/>
      <c r="C405" s="801"/>
      <c r="D405" s="566" t="s">
        <v>47</v>
      </c>
      <c r="E405" s="31"/>
      <c r="F405" s="31"/>
      <c r="G405" s="31"/>
      <c r="H405" s="31"/>
      <c r="I405" s="534"/>
      <c r="J405" s="534"/>
      <c r="K405" s="534"/>
      <c r="L405" s="534"/>
      <c r="M405" s="534"/>
      <c r="N405" s="534"/>
      <c r="O405" s="538"/>
      <c r="P405" s="538"/>
      <c r="Q405" s="539"/>
      <c r="R405" s="539"/>
      <c r="S405" s="664"/>
      <c r="T405" s="664"/>
    </row>
    <row r="406" spans="1:20" ht="105.75" customHeight="1">
      <c r="A406" s="805"/>
      <c r="B406" s="768" t="s">
        <v>86</v>
      </c>
      <c r="C406" s="800" t="s">
        <v>887</v>
      </c>
      <c r="D406" s="634" t="s">
        <v>27</v>
      </c>
      <c r="E406" s="31" t="s">
        <v>368</v>
      </c>
      <c r="F406" s="31" t="s">
        <v>939</v>
      </c>
      <c r="G406" s="31" t="s">
        <v>941</v>
      </c>
      <c r="H406" s="31" t="s">
        <v>152</v>
      </c>
      <c r="I406" s="534"/>
      <c r="J406" s="534"/>
      <c r="K406" s="534">
        <v>0</v>
      </c>
      <c r="L406" s="534">
        <v>0</v>
      </c>
      <c r="M406" s="534">
        <v>0</v>
      </c>
      <c r="N406" s="534">
        <v>0</v>
      </c>
      <c r="O406" s="538">
        <v>313.392</v>
      </c>
      <c r="P406" s="538">
        <v>0</v>
      </c>
      <c r="Q406" s="539">
        <v>21.582999999999998</v>
      </c>
      <c r="R406" s="539">
        <v>21.582999999999998</v>
      </c>
      <c r="S406" s="664">
        <v>0</v>
      </c>
      <c r="T406" s="664">
        <v>0</v>
      </c>
    </row>
    <row r="407" spans="1:20" ht="12.75">
      <c r="A407" s="806"/>
      <c r="B407" s="782"/>
      <c r="C407" s="801"/>
      <c r="D407" s="634" t="s">
        <v>47</v>
      </c>
      <c r="E407" s="31"/>
      <c r="F407" s="31"/>
      <c r="G407" s="31"/>
      <c r="H407" s="31"/>
      <c r="I407" s="534"/>
      <c r="J407" s="534"/>
      <c r="K407" s="534"/>
      <c r="L407" s="534"/>
      <c r="M407" s="534"/>
      <c r="N407" s="534"/>
      <c r="O407" s="538"/>
      <c r="P407" s="538"/>
      <c r="Q407" s="539"/>
      <c r="R407" s="539"/>
      <c r="S407" s="664"/>
      <c r="T407" s="664"/>
    </row>
    <row r="408" spans="1:20" ht="105" customHeight="1">
      <c r="A408" s="825" t="s">
        <v>358</v>
      </c>
      <c r="B408" s="804" t="s">
        <v>140</v>
      </c>
      <c r="C408" s="804" t="s">
        <v>535</v>
      </c>
      <c r="D408" s="128" t="s">
        <v>27</v>
      </c>
      <c r="E408" s="46" t="s">
        <v>364</v>
      </c>
      <c r="F408" s="46" t="s">
        <v>399</v>
      </c>
      <c r="G408" s="46" t="s">
        <v>698</v>
      </c>
      <c r="H408" s="46" t="s">
        <v>77</v>
      </c>
      <c r="I408" s="33">
        <v>3740.41</v>
      </c>
      <c r="J408" s="33">
        <v>3740.41</v>
      </c>
      <c r="K408" s="33">
        <f>K410+K412+K416</f>
        <v>884.92</v>
      </c>
      <c r="L408" s="33">
        <f t="shared" ref="L408" si="76">L410+L412+L416</f>
        <v>672.5200000000001</v>
      </c>
      <c r="M408" s="33">
        <f>M410+M412+M416+M418</f>
        <v>1964.46</v>
      </c>
      <c r="N408" s="33">
        <f t="shared" ref="N408" si="77">N410+N412+N416+N418</f>
        <v>1734.42</v>
      </c>
      <c r="O408" s="120">
        <f>O410+O412+O416+O418</f>
        <v>3380.8635899999999</v>
      </c>
      <c r="P408" s="120">
        <f t="shared" ref="P408" si="78">P410+P412+P416+P418</f>
        <v>2783.9051199999999</v>
      </c>
      <c r="Q408" s="120">
        <f>Q410+Q412+Q414+Q416+Q418+Q420</f>
        <v>4132.0708600000007</v>
      </c>
      <c r="R408" s="120">
        <f t="shared" ref="R408:T408" si="79">R410+R412+R414+R416+R418+R420</f>
        <v>4132.0708600000007</v>
      </c>
      <c r="S408" s="120">
        <f t="shared" si="79"/>
        <v>4087.56</v>
      </c>
      <c r="T408" s="120">
        <f t="shared" si="79"/>
        <v>4087.56</v>
      </c>
    </row>
    <row r="409" spans="1:20">
      <c r="A409" s="825"/>
      <c r="B409" s="849"/>
      <c r="C409" s="849"/>
      <c r="D409" s="128" t="s">
        <v>47</v>
      </c>
      <c r="E409" s="46"/>
      <c r="F409" s="46"/>
      <c r="G409" s="46"/>
      <c r="H409" s="46"/>
      <c r="I409" s="30"/>
      <c r="J409" s="30"/>
      <c r="K409" s="30"/>
      <c r="L409" s="30"/>
      <c r="M409" s="30"/>
      <c r="N409" s="30"/>
      <c r="O409" s="539"/>
      <c r="P409" s="539"/>
      <c r="Q409" s="539"/>
      <c r="R409" s="539"/>
      <c r="S409" s="539"/>
      <c r="T409" s="539"/>
    </row>
    <row r="410" spans="1:20" ht="47.25" customHeight="1">
      <c r="A410" s="814"/>
      <c r="B410" s="808" t="s">
        <v>101</v>
      </c>
      <c r="C410" s="807" t="s">
        <v>398</v>
      </c>
      <c r="D410" s="127" t="s">
        <v>27</v>
      </c>
      <c r="E410" s="31" t="s">
        <v>368</v>
      </c>
      <c r="F410" s="31" t="s">
        <v>399</v>
      </c>
      <c r="G410" s="31" t="s">
        <v>630</v>
      </c>
      <c r="H410" s="31" t="s">
        <v>377</v>
      </c>
      <c r="I410" s="333"/>
      <c r="J410" s="333"/>
      <c r="K410" s="422">
        <v>703.62</v>
      </c>
      <c r="L410" s="422">
        <v>516.32000000000005</v>
      </c>
      <c r="M410" s="527">
        <v>1472.21</v>
      </c>
      <c r="N410" s="527">
        <v>1308.8900000000001</v>
      </c>
      <c r="O410" s="538">
        <v>2391.9209999999998</v>
      </c>
      <c r="P410" s="538">
        <v>2088.05071</v>
      </c>
      <c r="Q410" s="539">
        <v>2801.7968099999998</v>
      </c>
      <c r="R410" s="539">
        <v>2801.7968099999998</v>
      </c>
      <c r="S410" s="664">
        <v>3907.56</v>
      </c>
      <c r="T410" s="664">
        <v>3907.56</v>
      </c>
    </row>
    <row r="411" spans="1:20" ht="12.75">
      <c r="A411" s="814"/>
      <c r="B411" s="808"/>
      <c r="C411" s="807"/>
      <c r="D411" s="127" t="s">
        <v>47</v>
      </c>
      <c r="E411" s="31"/>
      <c r="F411" s="31"/>
      <c r="G411" s="31"/>
      <c r="H411" s="31"/>
      <c r="I411" s="333"/>
      <c r="J411" s="333"/>
      <c r="K411" s="422"/>
      <c r="L411" s="422"/>
      <c r="M411" s="527"/>
      <c r="N411" s="527"/>
      <c r="O411" s="538"/>
      <c r="P411" s="538"/>
      <c r="Q411" s="539"/>
      <c r="R411" s="539"/>
      <c r="S411" s="664"/>
      <c r="T411" s="664"/>
    </row>
    <row r="412" spans="1:20" ht="51" customHeight="1">
      <c r="A412" s="802"/>
      <c r="B412" s="798" t="s">
        <v>81</v>
      </c>
      <c r="C412" s="800" t="s">
        <v>398</v>
      </c>
      <c r="D412" s="331" t="s">
        <v>27</v>
      </c>
      <c r="E412" s="31" t="s">
        <v>368</v>
      </c>
      <c r="F412" s="31" t="s">
        <v>399</v>
      </c>
      <c r="G412" s="31" t="s">
        <v>630</v>
      </c>
      <c r="H412" s="31" t="s">
        <v>603</v>
      </c>
      <c r="I412" s="333"/>
      <c r="J412" s="333"/>
      <c r="K412" s="422">
        <v>140</v>
      </c>
      <c r="L412" s="422">
        <v>140</v>
      </c>
      <c r="M412" s="527">
        <v>374.25</v>
      </c>
      <c r="N412" s="527">
        <v>349.94</v>
      </c>
      <c r="O412" s="538">
        <v>581.04100000000005</v>
      </c>
      <c r="P412" s="538">
        <v>572.33627000000001</v>
      </c>
      <c r="Q412" s="539">
        <v>844.56566999999995</v>
      </c>
      <c r="R412" s="539">
        <v>844.56566999999995</v>
      </c>
      <c r="S412" s="664">
        <v>0</v>
      </c>
      <c r="T412" s="664">
        <v>0</v>
      </c>
    </row>
    <row r="413" spans="1:20" ht="12.75">
      <c r="A413" s="803"/>
      <c r="B413" s="799"/>
      <c r="C413" s="801"/>
      <c r="D413" s="331" t="s">
        <v>47</v>
      </c>
      <c r="E413" s="31"/>
      <c r="F413" s="31"/>
      <c r="G413" s="31"/>
      <c r="H413" s="31"/>
      <c r="I413" s="333"/>
      <c r="J413" s="333"/>
      <c r="K413" s="422"/>
      <c r="L413" s="422"/>
      <c r="M413" s="527"/>
      <c r="N413" s="527"/>
      <c r="O413" s="538"/>
      <c r="P413" s="538"/>
      <c r="Q413" s="539"/>
      <c r="R413" s="539"/>
      <c r="S413" s="664"/>
      <c r="T413" s="664"/>
    </row>
    <row r="414" spans="1:20" ht="46.5" customHeight="1">
      <c r="A414" s="802"/>
      <c r="B414" s="798" t="s">
        <v>82</v>
      </c>
      <c r="C414" s="800" t="s">
        <v>398</v>
      </c>
      <c r="D414" s="661" t="s">
        <v>27</v>
      </c>
      <c r="E414" s="31" t="s">
        <v>368</v>
      </c>
      <c r="F414" s="31" t="s">
        <v>399</v>
      </c>
      <c r="G414" s="31" t="s">
        <v>630</v>
      </c>
      <c r="H414" s="31" t="s">
        <v>899</v>
      </c>
      <c r="I414" s="534"/>
      <c r="J414" s="534"/>
      <c r="K414" s="534">
        <v>0</v>
      </c>
      <c r="L414" s="534">
        <v>0</v>
      </c>
      <c r="M414" s="534">
        <v>0</v>
      </c>
      <c r="N414" s="534">
        <v>0</v>
      </c>
      <c r="O414" s="538">
        <v>0</v>
      </c>
      <c r="P414" s="538">
        <v>0</v>
      </c>
      <c r="Q414" s="539">
        <v>276.35831000000002</v>
      </c>
      <c r="R414" s="539">
        <v>276.35831000000002</v>
      </c>
      <c r="S414" s="664">
        <v>0</v>
      </c>
      <c r="T414" s="664">
        <v>0</v>
      </c>
    </row>
    <row r="415" spans="1:20" ht="12.75">
      <c r="A415" s="803"/>
      <c r="B415" s="799"/>
      <c r="C415" s="801"/>
      <c r="D415" s="661" t="s">
        <v>47</v>
      </c>
      <c r="E415" s="31"/>
      <c r="F415" s="31"/>
      <c r="G415" s="31"/>
      <c r="H415" s="31"/>
      <c r="I415" s="534"/>
      <c r="J415" s="534"/>
      <c r="K415" s="534"/>
      <c r="L415" s="534"/>
      <c r="M415" s="534"/>
      <c r="N415" s="534"/>
      <c r="O415" s="538"/>
      <c r="P415" s="538"/>
      <c r="Q415" s="539"/>
      <c r="R415" s="539"/>
      <c r="S415" s="664"/>
      <c r="T415" s="664"/>
    </row>
    <row r="416" spans="1:20" ht="60.75" customHeight="1">
      <c r="A416" s="814"/>
      <c r="B416" s="808" t="s">
        <v>83</v>
      </c>
      <c r="C416" s="807" t="s">
        <v>398</v>
      </c>
      <c r="D416" s="127" t="s">
        <v>27</v>
      </c>
      <c r="E416" s="31" t="s">
        <v>368</v>
      </c>
      <c r="F416" s="31" t="s">
        <v>399</v>
      </c>
      <c r="G416" s="31" t="s">
        <v>630</v>
      </c>
      <c r="H416" s="31" t="s">
        <v>152</v>
      </c>
      <c r="I416" s="333"/>
      <c r="J416" s="333"/>
      <c r="K416" s="422">
        <v>41.3</v>
      </c>
      <c r="L416" s="422">
        <v>16.2</v>
      </c>
      <c r="M416" s="527">
        <v>114.2</v>
      </c>
      <c r="N416" s="527">
        <v>71.790000000000006</v>
      </c>
      <c r="O416" s="538">
        <v>390.88359000000003</v>
      </c>
      <c r="P416" s="538">
        <v>119.54313999999999</v>
      </c>
      <c r="Q416" s="539">
        <v>201.67379</v>
      </c>
      <c r="R416" s="539">
        <v>201.67379</v>
      </c>
      <c r="S416" s="664">
        <v>180</v>
      </c>
      <c r="T416" s="664">
        <v>180</v>
      </c>
    </row>
    <row r="417" spans="1:20" ht="12.75">
      <c r="A417" s="814"/>
      <c r="B417" s="808"/>
      <c r="C417" s="807"/>
      <c r="D417" s="127" t="s">
        <v>47</v>
      </c>
      <c r="E417" s="31"/>
      <c r="F417" s="31"/>
      <c r="G417" s="31"/>
      <c r="H417" s="31"/>
      <c r="I417" s="333"/>
      <c r="J417" s="333"/>
      <c r="K417" s="422"/>
      <c r="L417" s="422"/>
      <c r="M417" s="527"/>
      <c r="N417" s="527"/>
      <c r="O417" s="538"/>
      <c r="P417" s="538"/>
      <c r="Q417" s="539"/>
      <c r="R417" s="539"/>
      <c r="S417" s="664"/>
      <c r="T417" s="664"/>
    </row>
    <row r="418" spans="1:20" ht="46.5" customHeight="1">
      <c r="A418" s="802"/>
      <c r="B418" s="798" t="s">
        <v>952</v>
      </c>
      <c r="C418" s="807" t="s">
        <v>398</v>
      </c>
      <c r="D418" s="421" t="s">
        <v>27</v>
      </c>
      <c r="E418" s="31" t="s">
        <v>368</v>
      </c>
      <c r="F418" s="31" t="s">
        <v>399</v>
      </c>
      <c r="G418" s="31" t="s">
        <v>630</v>
      </c>
      <c r="H418" s="31" t="s">
        <v>160</v>
      </c>
      <c r="I418" s="422"/>
      <c r="J418" s="422"/>
      <c r="K418" s="422">
        <v>0</v>
      </c>
      <c r="L418" s="422">
        <v>0</v>
      </c>
      <c r="M418" s="527">
        <v>3.8</v>
      </c>
      <c r="N418" s="527">
        <v>3.8</v>
      </c>
      <c r="O418" s="538">
        <v>17.018000000000001</v>
      </c>
      <c r="P418" s="538">
        <v>3.9750000000000001</v>
      </c>
      <c r="Q418" s="539">
        <v>7.3423299999999996</v>
      </c>
      <c r="R418" s="539">
        <v>7.3423299999999996</v>
      </c>
      <c r="S418" s="664">
        <v>0</v>
      </c>
      <c r="T418" s="664">
        <v>0</v>
      </c>
    </row>
    <row r="419" spans="1:20" ht="12.75">
      <c r="A419" s="803"/>
      <c r="B419" s="799"/>
      <c r="C419" s="807"/>
      <c r="D419" s="421" t="s">
        <v>47</v>
      </c>
      <c r="E419" s="31"/>
      <c r="F419" s="31"/>
      <c r="G419" s="31"/>
      <c r="H419" s="31"/>
      <c r="I419" s="422"/>
      <c r="J419" s="422"/>
      <c r="K419" s="422"/>
      <c r="L419" s="422"/>
      <c r="M419" s="527"/>
      <c r="N419" s="527"/>
      <c r="O419" s="538"/>
      <c r="P419" s="538"/>
      <c r="Q419" s="539"/>
      <c r="R419" s="539"/>
      <c r="S419" s="664"/>
      <c r="T419" s="664"/>
    </row>
    <row r="420" spans="1:20" ht="45" customHeight="1">
      <c r="A420" s="802"/>
      <c r="B420" s="798" t="s">
        <v>953</v>
      </c>
      <c r="C420" s="807" t="s">
        <v>398</v>
      </c>
      <c r="D420" s="661" t="s">
        <v>27</v>
      </c>
      <c r="E420" s="31" t="s">
        <v>368</v>
      </c>
      <c r="F420" s="31" t="s">
        <v>399</v>
      </c>
      <c r="G420" s="31" t="s">
        <v>630</v>
      </c>
      <c r="H420" s="31" t="s">
        <v>557</v>
      </c>
      <c r="I420" s="534"/>
      <c r="J420" s="534"/>
      <c r="K420" s="534">
        <v>0</v>
      </c>
      <c r="L420" s="534">
        <v>0</v>
      </c>
      <c r="M420" s="534">
        <v>0</v>
      </c>
      <c r="N420" s="534">
        <v>0</v>
      </c>
      <c r="O420" s="538">
        <v>0</v>
      </c>
      <c r="P420" s="538">
        <v>0</v>
      </c>
      <c r="Q420" s="539">
        <v>0.33395000000000002</v>
      </c>
      <c r="R420" s="539">
        <v>0.33395000000000002</v>
      </c>
      <c r="S420" s="664">
        <v>0</v>
      </c>
      <c r="T420" s="664">
        <v>0</v>
      </c>
    </row>
    <row r="421" spans="1:20" ht="12.75">
      <c r="A421" s="803"/>
      <c r="B421" s="799"/>
      <c r="C421" s="807"/>
      <c r="D421" s="661" t="s">
        <v>47</v>
      </c>
      <c r="E421" s="31"/>
      <c r="F421" s="31"/>
      <c r="G421" s="31"/>
      <c r="H421" s="31"/>
      <c r="I421" s="534"/>
      <c r="J421" s="534"/>
      <c r="K421" s="534"/>
      <c r="L421" s="534"/>
      <c r="M421" s="534"/>
      <c r="N421" s="534"/>
      <c r="O421" s="538"/>
      <c r="P421" s="538"/>
      <c r="Q421" s="539"/>
      <c r="R421" s="539"/>
      <c r="S421" s="664"/>
      <c r="T421" s="664"/>
    </row>
    <row r="422" spans="1:20" ht="95.25" customHeight="1">
      <c r="A422" s="830">
        <v>11</v>
      </c>
      <c r="B422" s="830" t="s">
        <v>72</v>
      </c>
      <c r="C422" s="830" t="s">
        <v>451</v>
      </c>
      <c r="D422" s="145" t="s">
        <v>27</v>
      </c>
      <c r="E422" s="27" t="s">
        <v>234</v>
      </c>
      <c r="F422" s="27" t="s">
        <v>399</v>
      </c>
      <c r="G422" s="27" t="s">
        <v>687</v>
      </c>
      <c r="H422" s="27" t="s">
        <v>77</v>
      </c>
      <c r="I422" s="28">
        <f>I424</f>
        <v>30</v>
      </c>
      <c r="J422" s="28">
        <f>J424</f>
        <v>0</v>
      </c>
      <c r="K422" s="28">
        <f>K424</f>
        <v>7.74</v>
      </c>
      <c r="L422" s="28">
        <f t="shared" ref="L422:T422" si="80">L424</f>
        <v>0</v>
      </c>
      <c r="M422" s="28">
        <f t="shared" si="80"/>
        <v>16.95</v>
      </c>
      <c r="N422" s="28">
        <f t="shared" si="80"/>
        <v>0</v>
      </c>
      <c r="O422" s="541">
        <f t="shared" si="80"/>
        <v>30</v>
      </c>
      <c r="P422" s="541">
        <f t="shared" si="80"/>
        <v>30</v>
      </c>
      <c r="Q422" s="541">
        <f t="shared" si="80"/>
        <v>30</v>
      </c>
      <c r="R422" s="541">
        <f t="shared" si="80"/>
        <v>30</v>
      </c>
      <c r="S422" s="541">
        <f t="shared" si="80"/>
        <v>0</v>
      </c>
      <c r="T422" s="541">
        <f t="shared" si="80"/>
        <v>0</v>
      </c>
    </row>
    <row r="423" spans="1:20">
      <c r="A423" s="831"/>
      <c r="B423" s="831"/>
      <c r="C423" s="831"/>
      <c r="D423" s="145" t="s">
        <v>47</v>
      </c>
      <c r="E423" s="148"/>
      <c r="F423" s="148"/>
      <c r="G423" s="148"/>
      <c r="H423" s="148"/>
      <c r="I423" s="69"/>
      <c r="J423" s="69"/>
      <c r="K423" s="69"/>
      <c r="L423" s="69"/>
      <c r="M423" s="69"/>
      <c r="N423" s="69"/>
      <c r="O423" s="658"/>
      <c r="P423" s="658"/>
      <c r="Q423" s="658"/>
      <c r="R423" s="658"/>
      <c r="S423" s="658"/>
      <c r="T423" s="658"/>
    </row>
    <row r="424" spans="1:20" ht="97.5" customHeight="1">
      <c r="A424" s="802"/>
      <c r="B424" s="798" t="s">
        <v>101</v>
      </c>
      <c r="C424" s="800" t="s">
        <v>452</v>
      </c>
      <c r="D424" s="146" t="s">
        <v>27</v>
      </c>
      <c r="E424" s="31" t="s">
        <v>234</v>
      </c>
      <c r="F424" s="31" t="s">
        <v>399</v>
      </c>
      <c r="G424" s="31" t="s">
        <v>688</v>
      </c>
      <c r="H424" s="31" t="s">
        <v>152</v>
      </c>
      <c r="I424" s="335">
        <v>30</v>
      </c>
      <c r="J424" s="335">
        <v>0</v>
      </c>
      <c r="K424" s="427">
        <v>7.74</v>
      </c>
      <c r="L424" s="427">
        <v>0</v>
      </c>
      <c r="M424" s="527">
        <v>16.95</v>
      </c>
      <c r="N424" s="527">
        <v>0</v>
      </c>
      <c r="O424" s="538">
        <v>30</v>
      </c>
      <c r="P424" s="538">
        <v>30</v>
      </c>
      <c r="Q424" s="539">
        <v>30</v>
      </c>
      <c r="R424" s="539">
        <v>30</v>
      </c>
      <c r="S424" s="664">
        <v>0</v>
      </c>
      <c r="T424" s="664">
        <v>0</v>
      </c>
    </row>
    <row r="425" spans="1:20" ht="12.75">
      <c r="A425" s="803"/>
      <c r="B425" s="799"/>
      <c r="C425" s="801"/>
      <c r="D425" s="146" t="s">
        <v>47</v>
      </c>
      <c r="E425" s="31"/>
      <c r="F425" s="31"/>
      <c r="G425" s="31"/>
      <c r="H425" s="31"/>
      <c r="I425" s="335"/>
      <c r="J425" s="335"/>
      <c r="K425" s="427"/>
      <c r="L425" s="427"/>
      <c r="M425" s="527"/>
      <c r="N425" s="527"/>
      <c r="O425" s="538"/>
      <c r="P425" s="538"/>
      <c r="Q425" s="539"/>
      <c r="R425" s="539"/>
      <c r="S425" s="664"/>
      <c r="T425" s="664"/>
    </row>
    <row r="426" spans="1:20" ht="20.25">
      <c r="A426" s="69"/>
      <c r="B426" s="130" t="s">
        <v>327</v>
      </c>
      <c r="C426" s="131"/>
      <c r="D426" s="126"/>
      <c r="E426" s="27"/>
      <c r="F426" s="27"/>
      <c r="G426" s="27"/>
      <c r="H426" s="27"/>
      <c r="I426" s="28">
        <f t="shared" ref="I426:T426" si="81">I422+I378+I352+I224+I216+I164+I152+I128+I108+I46+I10</f>
        <v>680639.63</v>
      </c>
      <c r="J426" s="28">
        <f t="shared" si="81"/>
        <v>640212.5900000002</v>
      </c>
      <c r="K426" s="28">
        <f t="shared" si="81"/>
        <v>132046.89000000001</v>
      </c>
      <c r="L426" s="28">
        <f t="shared" si="81"/>
        <v>104457.25</v>
      </c>
      <c r="M426" s="28">
        <f t="shared" si="81"/>
        <v>410943.69</v>
      </c>
      <c r="N426" s="28">
        <f t="shared" si="81"/>
        <v>299611.2</v>
      </c>
      <c r="O426" s="541">
        <f t="shared" si="81"/>
        <v>599625.48632000003</v>
      </c>
      <c r="P426" s="541">
        <f t="shared" si="81"/>
        <v>450289.93243999995</v>
      </c>
      <c r="Q426" s="541">
        <f t="shared" si="81"/>
        <v>885158.71565999999</v>
      </c>
      <c r="R426" s="541">
        <f t="shared" si="81"/>
        <v>667214.66057000007</v>
      </c>
      <c r="S426" s="541">
        <f t="shared" si="81"/>
        <v>586946.53556000011</v>
      </c>
      <c r="T426" s="541">
        <f t="shared" si="81"/>
        <v>577269.18200000015</v>
      </c>
    </row>
    <row r="427" spans="1:20" ht="18.75" customHeight="1">
      <c r="A427" s="96"/>
      <c r="B427" s="783" t="s">
        <v>408</v>
      </c>
      <c r="C427" s="784"/>
      <c r="D427" s="784"/>
      <c r="E427" s="784"/>
      <c r="F427" s="784"/>
      <c r="G427" s="784"/>
      <c r="H427" s="784"/>
      <c r="I427" s="784"/>
      <c r="J427" s="784"/>
      <c r="K427" s="99"/>
      <c r="L427" s="98"/>
      <c r="M427" s="98"/>
      <c r="N427" s="89"/>
      <c r="O427" s="94"/>
      <c r="P427" s="94"/>
      <c r="Q427" s="89"/>
      <c r="R427" s="89"/>
      <c r="S427" s="89"/>
      <c r="T427" s="89"/>
    </row>
    <row r="428" spans="1:20">
      <c r="A428" s="96"/>
      <c r="B428" s="92"/>
      <c r="C428" s="92"/>
      <c r="D428" s="92"/>
      <c r="E428" s="113"/>
      <c r="F428" s="113"/>
      <c r="G428" s="113"/>
      <c r="H428" s="113"/>
      <c r="I428" s="94"/>
      <c r="J428" s="99"/>
      <c r="K428" s="99"/>
      <c r="L428" s="98"/>
      <c r="M428" s="98"/>
      <c r="N428" s="89"/>
      <c r="O428" s="94"/>
      <c r="P428" s="94"/>
      <c r="Q428" s="89"/>
      <c r="R428" s="89"/>
      <c r="S428" s="89"/>
      <c r="T428" s="89"/>
    </row>
    <row r="429" spans="1:20">
      <c r="B429" s="795" t="s">
        <v>908</v>
      </c>
      <c r="C429" s="796"/>
      <c r="D429" s="796"/>
      <c r="E429" s="785" t="s">
        <v>580</v>
      </c>
      <c r="F429" s="794"/>
      <c r="G429" s="794"/>
      <c r="H429" s="794"/>
      <c r="I429" s="794"/>
      <c r="J429" s="794"/>
      <c r="K429" s="794"/>
      <c r="L429" s="794"/>
    </row>
    <row r="430" spans="1:20">
      <c r="B430" s="785" t="s">
        <v>909</v>
      </c>
      <c r="C430" s="786"/>
      <c r="D430" s="39"/>
      <c r="E430" s="39"/>
      <c r="F430" s="39"/>
      <c r="G430" s="39"/>
      <c r="H430" s="114"/>
      <c r="I430" s="306" t="s">
        <v>581</v>
      </c>
      <c r="J430" s="39"/>
      <c r="K430" s="39"/>
    </row>
    <row r="431" spans="1:20">
      <c r="B431" s="787"/>
      <c r="C431" s="788"/>
    </row>
    <row r="432" spans="1:20">
      <c r="B432" s="774" t="s">
        <v>584</v>
      </c>
      <c r="C432" s="774"/>
      <c r="D432" s="857"/>
    </row>
    <row r="433" spans="2:3">
      <c r="B433" s="787"/>
      <c r="C433" s="788"/>
    </row>
    <row r="434" spans="2:3">
      <c r="B434" s="787"/>
      <c r="C434" s="787"/>
    </row>
  </sheetData>
  <mergeCells count="647">
    <mergeCell ref="B66:B67"/>
    <mergeCell ref="A68:A69"/>
    <mergeCell ref="B90:B91"/>
    <mergeCell ref="B52:B53"/>
    <mergeCell ref="B84:B85"/>
    <mergeCell ref="A62:A63"/>
    <mergeCell ref="A72:A73"/>
    <mergeCell ref="A60:A61"/>
    <mergeCell ref="B70:B71"/>
    <mergeCell ref="A52:A53"/>
    <mergeCell ref="B82:B83"/>
    <mergeCell ref="A88:A89"/>
    <mergeCell ref="A132:A133"/>
    <mergeCell ref="A244:A245"/>
    <mergeCell ref="B244:B245"/>
    <mergeCell ref="A246:A247"/>
    <mergeCell ref="A126:A127"/>
    <mergeCell ref="B390:B391"/>
    <mergeCell ref="C414:C415"/>
    <mergeCell ref="A420:A421"/>
    <mergeCell ref="B420:B421"/>
    <mergeCell ref="C420:C421"/>
    <mergeCell ref="A176:A177"/>
    <mergeCell ref="B176:B177"/>
    <mergeCell ref="C176:C177"/>
    <mergeCell ref="A178:A179"/>
    <mergeCell ref="B178:B179"/>
    <mergeCell ref="C178:C179"/>
    <mergeCell ref="A406:A407"/>
    <mergeCell ref="B406:B407"/>
    <mergeCell ref="A212:A213"/>
    <mergeCell ref="B212:B213"/>
    <mergeCell ref="A258:A259"/>
    <mergeCell ref="B268:B269"/>
    <mergeCell ref="B272:B273"/>
    <mergeCell ref="A196:A197"/>
    <mergeCell ref="A130:A131"/>
    <mergeCell ref="A122:A123"/>
    <mergeCell ref="A124:A125"/>
    <mergeCell ref="A116:A117"/>
    <mergeCell ref="B110:B111"/>
    <mergeCell ref="B108:B109"/>
    <mergeCell ref="B112:B113"/>
    <mergeCell ref="A114:A115"/>
    <mergeCell ref="A112:A113"/>
    <mergeCell ref="A128:A129"/>
    <mergeCell ref="A118:A119"/>
    <mergeCell ref="A388:A389"/>
    <mergeCell ref="B378:B379"/>
    <mergeCell ref="A386:A387"/>
    <mergeCell ref="C368:C369"/>
    <mergeCell ref="A414:A415"/>
    <mergeCell ref="B414:B415"/>
    <mergeCell ref="A342:A343"/>
    <mergeCell ref="B342:B343"/>
    <mergeCell ref="A134:A135"/>
    <mergeCell ref="B134:B135"/>
    <mergeCell ref="B298:B299"/>
    <mergeCell ref="A182:A183"/>
    <mergeCell ref="A144:A145"/>
    <mergeCell ref="A222:A223"/>
    <mergeCell ref="B222:B223"/>
    <mergeCell ref="C222:C223"/>
    <mergeCell ref="A376:A377"/>
    <mergeCell ref="B376:B377"/>
    <mergeCell ref="C376:C377"/>
    <mergeCell ref="A236:A237"/>
    <mergeCell ref="C236:C237"/>
    <mergeCell ref="B236:B237"/>
    <mergeCell ref="B238:B239"/>
    <mergeCell ref="C238:C239"/>
    <mergeCell ref="A238:A239"/>
    <mergeCell ref="A262:A263"/>
    <mergeCell ref="B254:B255"/>
    <mergeCell ref="A270:A271"/>
    <mergeCell ref="B284:B285"/>
    <mergeCell ref="A234:A235"/>
    <mergeCell ref="C234:C235"/>
    <mergeCell ref="A264:A265"/>
    <mergeCell ref="A232:A233"/>
    <mergeCell ref="A156:A157"/>
    <mergeCell ref="A160:A161"/>
    <mergeCell ref="B210:B211"/>
    <mergeCell ref="A208:A209"/>
    <mergeCell ref="A184:A185"/>
    <mergeCell ref="B182:B183"/>
    <mergeCell ref="A230:A231"/>
    <mergeCell ref="A214:A215"/>
    <mergeCell ref="B228:B229"/>
    <mergeCell ref="A224:A225"/>
    <mergeCell ref="B214:B215"/>
    <mergeCell ref="B184:B185"/>
    <mergeCell ref="B186:B187"/>
    <mergeCell ref="A228:A229"/>
    <mergeCell ref="A198:A199"/>
    <mergeCell ref="B198:B199"/>
    <mergeCell ref="A200:A201"/>
    <mergeCell ref="A202:A203"/>
    <mergeCell ref="B200:B201"/>
    <mergeCell ref="B202:B203"/>
    <mergeCell ref="A188:A189"/>
    <mergeCell ref="B204:B205"/>
    <mergeCell ref="A206:A207"/>
    <mergeCell ref="B431:C431"/>
    <mergeCell ref="B104:B105"/>
    <mergeCell ref="C106:C107"/>
    <mergeCell ref="B118:B119"/>
    <mergeCell ref="C130:C131"/>
    <mergeCell ref="B126:B127"/>
    <mergeCell ref="C128:C129"/>
    <mergeCell ref="B190:B191"/>
    <mergeCell ref="B242:B243"/>
    <mergeCell ref="B230:B231"/>
    <mergeCell ref="B232:B233"/>
    <mergeCell ref="B208:B209"/>
    <mergeCell ref="B276:B277"/>
    <mergeCell ref="B192:B193"/>
    <mergeCell ref="B156:B157"/>
    <mergeCell ref="B194:B195"/>
    <mergeCell ref="B250:B251"/>
    <mergeCell ref="B160:B161"/>
    <mergeCell ref="B162:B163"/>
    <mergeCell ref="B148:B149"/>
    <mergeCell ref="B142:B143"/>
    <mergeCell ref="B146:B147"/>
    <mergeCell ref="B152:B153"/>
    <mergeCell ref="C390:C391"/>
    <mergeCell ref="B432:D432"/>
    <mergeCell ref="A172:A173"/>
    <mergeCell ref="B172:B173"/>
    <mergeCell ref="C172:C173"/>
    <mergeCell ref="A174:A175"/>
    <mergeCell ref="B174:B175"/>
    <mergeCell ref="C174:C175"/>
    <mergeCell ref="A180:A181"/>
    <mergeCell ref="B180:B181"/>
    <mergeCell ref="C180:C181"/>
    <mergeCell ref="C392:C393"/>
    <mergeCell ref="C250:C251"/>
    <mergeCell ref="C224:C225"/>
    <mergeCell ref="C184:C185"/>
    <mergeCell ref="C226:C227"/>
    <mergeCell ref="B386:B387"/>
    <mergeCell ref="B384:B385"/>
    <mergeCell ref="A418:A419"/>
    <mergeCell ref="B418:B419"/>
    <mergeCell ref="A368:A369"/>
    <mergeCell ref="C228:C229"/>
    <mergeCell ref="A226:A227"/>
    <mergeCell ref="A210:A211"/>
    <mergeCell ref="A192:A193"/>
    <mergeCell ref="B412:B413"/>
    <mergeCell ref="C412:C413"/>
    <mergeCell ref="A392:A393"/>
    <mergeCell ref="B120:B121"/>
    <mergeCell ref="C114:C115"/>
    <mergeCell ref="B260:B261"/>
    <mergeCell ref="B256:B257"/>
    <mergeCell ref="B240:B241"/>
    <mergeCell ref="B216:B217"/>
    <mergeCell ref="B138:B139"/>
    <mergeCell ref="B128:B129"/>
    <mergeCell ref="C162:C163"/>
    <mergeCell ref="C194:C195"/>
    <mergeCell ref="B164:B165"/>
    <mergeCell ref="B170:B171"/>
    <mergeCell ref="B188:B189"/>
    <mergeCell ref="C166:C167"/>
    <mergeCell ref="C122:C123"/>
    <mergeCell ref="B124:B125"/>
    <mergeCell ref="A240:A241"/>
    <mergeCell ref="A242:A243"/>
    <mergeCell ref="A186:A187"/>
    <mergeCell ref="A190:A191"/>
    <mergeCell ref="A204:A205"/>
    <mergeCell ref="C388:C389"/>
    <mergeCell ref="B396:B397"/>
    <mergeCell ref="C418:C419"/>
    <mergeCell ref="A382:A383"/>
    <mergeCell ref="B372:B373"/>
    <mergeCell ref="A370:A371"/>
    <mergeCell ref="B144:B145"/>
    <mergeCell ref="C144:C145"/>
    <mergeCell ref="A260:A261"/>
    <mergeCell ref="A252:A253"/>
    <mergeCell ref="A256:A257"/>
    <mergeCell ref="B252:B253"/>
    <mergeCell ref="A250:A251"/>
    <mergeCell ref="A220:A221"/>
    <mergeCell ref="B220:B221"/>
    <mergeCell ref="B226:B227"/>
    <mergeCell ref="B196:B197"/>
    <mergeCell ref="B218:B219"/>
    <mergeCell ref="B224:B225"/>
    <mergeCell ref="B270:B271"/>
    <mergeCell ref="B168:B169"/>
    <mergeCell ref="C204:C205"/>
    <mergeCell ref="C254:C255"/>
    <mergeCell ref="A254:A255"/>
    <mergeCell ref="B408:B409"/>
    <mergeCell ref="A398:A399"/>
    <mergeCell ref="B398:B399"/>
    <mergeCell ref="C398:C399"/>
    <mergeCell ref="A400:A401"/>
    <mergeCell ref="B400:B401"/>
    <mergeCell ref="C400:C401"/>
    <mergeCell ref="A394:A395"/>
    <mergeCell ref="B394:B395"/>
    <mergeCell ref="C408:C409"/>
    <mergeCell ref="A402:A403"/>
    <mergeCell ref="B402:B403"/>
    <mergeCell ref="C402:C403"/>
    <mergeCell ref="A390:A391"/>
    <mergeCell ref="A404:A405"/>
    <mergeCell ref="B404:B405"/>
    <mergeCell ref="C404:C405"/>
    <mergeCell ref="C406:C407"/>
    <mergeCell ref="E429:L429"/>
    <mergeCell ref="A340:A341"/>
    <mergeCell ref="B340:B341"/>
    <mergeCell ref="C340:C341"/>
    <mergeCell ref="A416:A417"/>
    <mergeCell ref="C410:C411"/>
    <mergeCell ref="A354:A355"/>
    <mergeCell ref="B352:B353"/>
    <mergeCell ref="B429:D429"/>
    <mergeCell ref="B416:B417"/>
    <mergeCell ref="C416:C417"/>
    <mergeCell ref="B392:B393"/>
    <mergeCell ref="A396:A397"/>
    <mergeCell ref="C386:C387"/>
    <mergeCell ref="A384:A385"/>
    <mergeCell ref="B388:B389"/>
    <mergeCell ref="B410:B411"/>
    <mergeCell ref="A408:A409"/>
    <mergeCell ref="C378:C379"/>
    <mergeCell ref="A380:A381"/>
    <mergeCell ref="B427:J427"/>
    <mergeCell ref="A412:A413"/>
    <mergeCell ref="B434:C434"/>
    <mergeCell ref="B433:C433"/>
    <mergeCell ref="B430:C430"/>
    <mergeCell ref="A328:A329"/>
    <mergeCell ref="A422:A423"/>
    <mergeCell ref="B422:B423"/>
    <mergeCell ref="C422:C423"/>
    <mergeCell ref="C384:C385"/>
    <mergeCell ref="C372:C373"/>
    <mergeCell ref="A424:A425"/>
    <mergeCell ref="A410:A411"/>
    <mergeCell ref="C334:C335"/>
    <mergeCell ref="C330:C331"/>
    <mergeCell ref="C364:C365"/>
    <mergeCell ref="C366:C367"/>
    <mergeCell ref="C370:C371"/>
    <mergeCell ref="C382:C383"/>
    <mergeCell ref="B354:B355"/>
    <mergeCell ref="B424:B425"/>
    <mergeCell ref="C424:C425"/>
    <mergeCell ref="B368:B369"/>
    <mergeCell ref="A378:A379"/>
    <mergeCell ref="C396:C397"/>
    <mergeCell ref="C394:C395"/>
    <mergeCell ref="A6:A9"/>
    <mergeCell ref="A10:A11"/>
    <mergeCell ref="A46:A47"/>
    <mergeCell ref="B30:B31"/>
    <mergeCell ref="B10:B11"/>
    <mergeCell ref="B12:B13"/>
    <mergeCell ref="A12:A13"/>
    <mergeCell ref="B76:B77"/>
    <mergeCell ref="A16:A17"/>
    <mergeCell ref="B16:B17"/>
    <mergeCell ref="A38:A39"/>
    <mergeCell ref="B62:B63"/>
    <mergeCell ref="B60:B61"/>
    <mergeCell ref="B68:B69"/>
    <mergeCell ref="B32:B33"/>
    <mergeCell ref="B34:B35"/>
    <mergeCell ref="A54:A55"/>
    <mergeCell ref="B54:B55"/>
    <mergeCell ref="A74:A75"/>
    <mergeCell ref="B74:B75"/>
    <mergeCell ref="A372:A373"/>
    <mergeCell ref="C24:C25"/>
    <mergeCell ref="B36:B37"/>
    <mergeCell ref="A56:A57"/>
    <mergeCell ref="A64:A65"/>
    <mergeCell ref="B48:B49"/>
    <mergeCell ref="B18:B23"/>
    <mergeCell ref="B56:B57"/>
    <mergeCell ref="B64:B65"/>
    <mergeCell ref="C56:C57"/>
    <mergeCell ref="C64:C65"/>
    <mergeCell ref="A50:A51"/>
    <mergeCell ref="B38:B39"/>
    <mergeCell ref="C30:C31"/>
    <mergeCell ref="C32:C33"/>
    <mergeCell ref="C34:C35"/>
    <mergeCell ref="C36:C37"/>
    <mergeCell ref="C38:C39"/>
    <mergeCell ref="C44:C45"/>
    <mergeCell ref="C40:C41"/>
    <mergeCell ref="A44:A45"/>
    <mergeCell ref="C42:C43"/>
    <mergeCell ref="B58:B59"/>
    <mergeCell ref="A42:A43"/>
    <mergeCell ref="A48:A49"/>
    <mergeCell ref="C18:C23"/>
    <mergeCell ref="E7:E9"/>
    <mergeCell ref="A98:A99"/>
    <mergeCell ref="A76:A77"/>
    <mergeCell ref="C12:C13"/>
    <mergeCell ref="A40:A41"/>
    <mergeCell ref="A14:A15"/>
    <mergeCell ref="B14:B15"/>
    <mergeCell ref="C14:C15"/>
    <mergeCell ref="A28:A29"/>
    <mergeCell ref="A30:A31"/>
    <mergeCell ref="A26:A27"/>
    <mergeCell ref="A24:A25"/>
    <mergeCell ref="A32:A33"/>
    <mergeCell ref="A34:A35"/>
    <mergeCell ref="A18:A23"/>
    <mergeCell ref="C16:C17"/>
    <mergeCell ref="A36:A37"/>
    <mergeCell ref="B24:B25"/>
    <mergeCell ref="B40:B41"/>
    <mergeCell ref="B44:B45"/>
    <mergeCell ref="C28:C29"/>
    <mergeCell ref="C10:C11"/>
    <mergeCell ref="B28:B29"/>
    <mergeCell ref="B3:T3"/>
    <mergeCell ref="I6:T6"/>
    <mergeCell ref="E6:H6"/>
    <mergeCell ref="S7:T8"/>
    <mergeCell ref="E4:M4"/>
    <mergeCell ref="I7:J8"/>
    <mergeCell ref="K7:R7"/>
    <mergeCell ref="G7:G9"/>
    <mergeCell ref="H7:H9"/>
    <mergeCell ref="M8:N8"/>
    <mergeCell ref="D6:D9"/>
    <mergeCell ref="C6:C9"/>
    <mergeCell ref="B6:B9"/>
    <mergeCell ref="K8:L8"/>
    <mergeCell ref="O8:P8"/>
    <mergeCell ref="F7:F9"/>
    <mergeCell ref="Q8:R8"/>
    <mergeCell ref="C26:C27"/>
    <mergeCell ref="B26:B27"/>
    <mergeCell ref="B46:B47"/>
    <mergeCell ref="A92:A93"/>
    <mergeCell ref="B94:B95"/>
    <mergeCell ref="C94:C95"/>
    <mergeCell ref="B98:B99"/>
    <mergeCell ref="C98:C99"/>
    <mergeCell ref="A100:A101"/>
    <mergeCell ref="B100:B101"/>
    <mergeCell ref="B88:B89"/>
    <mergeCell ref="A94:A95"/>
    <mergeCell ref="A78:A79"/>
    <mergeCell ref="B78:B79"/>
    <mergeCell ref="A80:A81"/>
    <mergeCell ref="B50:B51"/>
    <mergeCell ref="C88:C89"/>
    <mergeCell ref="B86:B87"/>
    <mergeCell ref="B80:B81"/>
    <mergeCell ref="A96:A97"/>
    <mergeCell ref="B96:B97"/>
    <mergeCell ref="C46:C47"/>
    <mergeCell ref="C48:C49"/>
    <mergeCell ref="B42:B43"/>
    <mergeCell ref="C92:C93"/>
    <mergeCell ref="C50:C51"/>
    <mergeCell ref="C66:C67"/>
    <mergeCell ref="C68:C69"/>
    <mergeCell ref="C52:C53"/>
    <mergeCell ref="B92:B93"/>
    <mergeCell ref="C84:C85"/>
    <mergeCell ref="C82:C83"/>
    <mergeCell ref="A120:A121"/>
    <mergeCell ref="A110:A111"/>
    <mergeCell ref="A108:A109"/>
    <mergeCell ref="A106:A107"/>
    <mergeCell ref="B106:B107"/>
    <mergeCell ref="A102:A103"/>
    <mergeCell ref="A66:A67"/>
    <mergeCell ref="A58:A59"/>
    <mergeCell ref="A70:A71"/>
    <mergeCell ref="A104:A105"/>
    <mergeCell ref="B116:B117"/>
    <mergeCell ref="B72:B73"/>
    <mergeCell ref="A82:A83"/>
    <mergeCell ref="A90:A91"/>
    <mergeCell ref="A84:A85"/>
    <mergeCell ref="A86:A87"/>
    <mergeCell ref="A136:A137"/>
    <mergeCell ref="A170:A171"/>
    <mergeCell ref="A164:A165"/>
    <mergeCell ref="C142:C143"/>
    <mergeCell ref="C136:C137"/>
    <mergeCell ref="C156:C157"/>
    <mergeCell ref="C146:C147"/>
    <mergeCell ref="C152:C153"/>
    <mergeCell ref="C154:C155"/>
    <mergeCell ref="B136:B137"/>
    <mergeCell ref="A154:A155"/>
    <mergeCell ref="A162:A163"/>
    <mergeCell ref="A140:A141"/>
    <mergeCell ref="B158:B159"/>
    <mergeCell ref="C160:C161"/>
    <mergeCell ref="C150:C151"/>
    <mergeCell ref="C164:C165"/>
    <mergeCell ref="C148:C149"/>
    <mergeCell ref="A166:A167"/>
    <mergeCell ref="A168:A169"/>
    <mergeCell ref="A150:A151"/>
    <mergeCell ref="A158:A159"/>
    <mergeCell ref="B154:B155"/>
    <mergeCell ref="B150:B151"/>
    <mergeCell ref="A138:A139"/>
    <mergeCell ref="C200:C201"/>
    <mergeCell ref="C210:C211"/>
    <mergeCell ref="C214:C215"/>
    <mergeCell ref="C202:C203"/>
    <mergeCell ref="C220:C221"/>
    <mergeCell ref="C170:C171"/>
    <mergeCell ref="B166:B167"/>
    <mergeCell ref="C140:C141"/>
    <mergeCell ref="C158:C159"/>
    <mergeCell ref="C168:C169"/>
    <mergeCell ref="B206:B207"/>
    <mergeCell ref="B140:B141"/>
    <mergeCell ref="A194:A195"/>
    <mergeCell ref="A216:A217"/>
    <mergeCell ref="A218:A219"/>
    <mergeCell ref="A146:A147"/>
    <mergeCell ref="A142:A143"/>
    <mergeCell ref="A152:A153"/>
    <mergeCell ref="A148:A149"/>
    <mergeCell ref="C60:C61"/>
    <mergeCell ref="C58:C59"/>
    <mergeCell ref="C70:C71"/>
    <mergeCell ref="C62:C63"/>
    <mergeCell ref="C90:C91"/>
    <mergeCell ref="C86:C87"/>
    <mergeCell ref="C74:C75"/>
    <mergeCell ref="C78:C79"/>
    <mergeCell ref="C76:C77"/>
    <mergeCell ref="C80:C81"/>
    <mergeCell ref="A360:A361"/>
    <mergeCell ref="B310:B311"/>
    <mergeCell ref="A316:A317"/>
    <mergeCell ref="B316:B317"/>
    <mergeCell ref="A348:A349"/>
    <mergeCell ref="B348:B349"/>
    <mergeCell ref="A312:A313"/>
    <mergeCell ref="B312:B313"/>
    <mergeCell ref="B360:B361"/>
    <mergeCell ref="B344:B345"/>
    <mergeCell ref="B330:B331"/>
    <mergeCell ref="B336:B337"/>
    <mergeCell ref="B318:B319"/>
    <mergeCell ref="B334:B335"/>
    <mergeCell ref="B356:B357"/>
    <mergeCell ref="A322:A323"/>
    <mergeCell ref="B320:B321"/>
    <mergeCell ref="A356:A357"/>
    <mergeCell ref="A358:A359"/>
    <mergeCell ref="A320:A321"/>
    <mergeCell ref="A304:A305"/>
    <mergeCell ref="B304:B305"/>
    <mergeCell ref="A326:A327"/>
    <mergeCell ref="B326:B327"/>
    <mergeCell ref="A338:A339"/>
    <mergeCell ref="C352:C353"/>
    <mergeCell ref="A308:A309"/>
    <mergeCell ref="A350:A351"/>
    <mergeCell ref="B350:B351"/>
    <mergeCell ref="C350:C351"/>
    <mergeCell ref="C346:C347"/>
    <mergeCell ref="B308:B309"/>
    <mergeCell ref="C326:C327"/>
    <mergeCell ref="C322:C323"/>
    <mergeCell ref="C342:C343"/>
    <mergeCell ref="C314:C315"/>
    <mergeCell ref="C304:C305"/>
    <mergeCell ref="B306:B307"/>
    <mergeCell ref="A306:A307"/>
    <mergeCell ref="C328:C329"/>
    <mergeCell ref="A366:A367"/>
    <mergeCell ref="B380:B381"/>
    <mergeCell ref="B370:B371"/>
    <mergeCell ref="B374:B375"/>
    <mergeCell ref="A324:A325"/>
    <mergeCell ref="A332:A333"/>
    <mergeCell ref="B332:B333"/>
    <mergeCell ref="A310:A311"/>
    <mergeCell ref="A364:A365"/>
    <mergeCell ref="A362:A363"/>
    <mergeCell ref="A352:A353"/>
    <mergeCell ref="A346:A347"/>
    <mergeCell ref="B346:B347"/>
    <mergeCell ref="A330:A331"/>
    <mergeCell ref="A318:A319"/>
    <mergeCell ref="A336:A337"/>
    <mergeCell ref="B338:B339"/>
    <mergeCell ref="A374:A375"/>
    <mergeCell ref="A314:A315"/>
    <mergeCell ref="A344:A345"/>
    <mergeCell ref="B324:B325"/>
    <mergeCell ref="A334:A335"/>
    <mergeCell ref="B314:B315"/>
    <mergeCell ref="B328:B329"/>
    <mergeCell ref="S1:T1"/>
    <mergeCell ref="B382:B383"/>
    <mergeCell ref="B294:B295"/>
    <mergeCell ref="B300:B301"/>
    <mergeCell ref="C312:C313"/>
    <mergeCell ref="B322:B323"/>
    <mergeCell ref="B358:B359"/>
    <mergeCell ref="B362:B363"/>
    <mergeCell ref="B364:B365"/>
    <mergeCell ref="B366:B367"/>
    <mergeCell ref="C324:C325"/>
    <mergeCell ref="C280:C281"/>
    <mergeCell ref="C360:C361"/>
    <mergeCell ref="B290:B291"/>
    <mergeCell ref="B288:B289"/>
    <mergeCell ref="C302:C303"/>
    <mergeCell ref="B258:B259"/>
    <mergeCell ref="B234:B235"/>
    <mergeCell ref="C264:C265"/>
    <mergeCell ref="C256:C257"/>
    <mergeCell ref="C260:C261"/>
    <mergeCell ref="C266:C267"/>
    <mergeCell ref="C268:C269"/>
    <mergeCell ref="C298:C299"/>
    <mergeCell ref="S2:T2"/>
    <mergeCell ref="C230:C231"/>
    <mergeCell ref="C232:C233"/>
    <mergeCell ref="C252:C253"/>
    <mergeCell ref="C206:C207"/>
    <mergeCell ref="C196:C197"/>
    <mergeCell ref="C186:C187"/>
    <mergeCell ref="C96:C97"/>
    <mergeCell ref="C54:C55"/>
    <mergeCell ref="C240:C241"/>
    <mergeCell ref="C100:C101"/>
    <mergeCell ref="C110:C111"/>
    <mergeCell ref="C188:C189"/>
    <mergeCell ref="C192:C193"/>
    <mergeCell ref="C182:C183"/>
    <mergeCell ref="C190:C191"/>
    <mergeCell ref="C198:C199"/>
    <mergeCell ref="C102:C103"/>
    <mergeCell ref="C208:C209"/>
    <mergeCell ref="C116:C117"/>
    <mergeCell ref="C126:C127"/>
    <mergeCell ref="C216:C217"/>
    <mergeCell ref="C218:C219"/>
    <mergeCell ref="C72:C73"/>
    <mergeCell ref="A298:A299"/>
    <mergeCell ref="A292:A293"/>
    <mergeCell ref="B296:B297"/>
    <mergeCell ref="A300:A301"/>
    <mergeCell ref="A302:A303"/>
    <mergeCell ref="A296:A297"/>
    <mergeCell ref="C296:C297"/>
    <mergeCell ref="C300:C301"/>
    <mergeCell ref="C242:C243"/>
    <mergeCell ref="B302:B303"/>
    <mergeCell ref="B278:B279"/>
    <mergeCell ref="B292:B293"/>
    <mergeCell ref="C278:C279"/>
    <mergeCell ref="C270:C271"/>
    <mergeCell ref="A286:A287"/>
    <mergeCell ref="A294:A295"/>
    <mergeCell ref="A282:A283"/>
    <mergeCell ref="A272:A273"/>
    <mergeCell ref="A284:A285"/>
    <mergeCell ref="B246:B247"/>
    <mergeCell ref="A266:A267"/>
    <mergeCell ref="C276:C277"/>
    <mergeCell ref="A276:A277"/>
    <mergeCell ref="B262:B263"/>
    <mergeCell ref="C308:C309"/>
    <mergeCell ref="C306:C307"/>
    <mergeCell ref="C244:C245"/>
    <mergeCell ref="C246:C247"/>
    <mergeCell ref="C262:C263"/>
    <mergeCell ref="C282:C283"/>
    <mergeCell ref="C108:C109"/>
    <mergeCell ref="B130:B131"/>
    <mergeCell ref="B102:B103"/>
    <mergeCell ref="C104:C105"/>
    <mergeCell ref="B114:B115"/>
    <mergeCell ref="C132:C133"/>
    <mergeCell ref="C138:C139"/>
    <mergeCell ref="C118:C119"/>
    <mergeCell ref="C120:C121"/>
    <mergeCell ref="C112:C113"/>
    <mergeCell ref="B122:B123"/>
    <mergeCell ref="C134:C135"/>
    <mergeCell ref="C124:C125"/>
    <mergeCell ref="C212:C213"/>
    <mergeCell ref="B132:B133"/>
    <mergeCell ref="C310:C311"/>
    <mergeCell ref="C380:C381"/>
    <mergeCell ref="C362:C363"/>
    <mergeCell ref="C336:C337"/>
    <mergeCell ref="C374:C375"/>
    <mergeCell ref="C358:C359"/>
    <mergeCell ref="C348:C349"/>
    <mergeCell ref="C338:C339"/>
    <mergeCell ref="C318:C319"/>
    <mergeCell ref="C320:C321"/>
    <mergeCell ref="C316:C317"/>
    <mergeCell ref="C332:C333"/>
    <mergeCell ref="C344:C345"/>
    <mergeCell ref="C354:C355"/>
    <mergeCell ref="C356:C357"/>
    <mergeCell ref="B286:B287"/>
    <mergeCell ref="C286:C287"/>
    <mergeCell ref="A248:A249"/>
    <mergeCell ref="B248:B249"/>
    <mergeCell ref="C248:C249"/>
    <mergeCell ref="C290:C291"/>
    <mergeCell ref="C292:C293"/>
    <mergeCell ref="C294:C295"/>
    <mergeCell ref="C284:C285"/>
    <mergeCell ref="C288:C289"/>
    <mergeCell ref="C274:C275"/>
    <mergeCell ref="B280:B281"/>
    <mergeCell ref="A274:A275"/>
    <mergeCell ref="A278:A279"/>
    <mergeCell ref="B274:B275"/>
    <mergeCell ref="A268:A269"/>
    <mergeCell ref="B264:B265"/>
    <mergeCell ref="B266:B267"/>
    <mergeCell ref="B282:B283"/>
    <mergeCell ref="A280:A281"/>
    <mergeCell ref="C272:C273"/>
    <mergeCell ref="C258:C259"/>
    <mergeCell ref="A290:A291"/>
    <mergeCell ref="A288:A289"/>
  </mergeCells>
  <phoneticPr fontId="1" type="noConversion"/>
  <pageMargins left="0.59055118110236227" right="0.39370078740157483" top="0.70866141732283472" bottom="0.70866141732283472" header="0.31496062992125984" footer="0.23622047244094491"/>
  <pageSetup paperSize="9" scale="55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1497"/>
  <sheetViews>
    <sheetView view="pageBreakPreview" topLeftCell="D1" zoomScale="84" zoomScaleNormal="71" zoomScaleSheetLayoutView="84" workbookViewId="0">
      <selection activeCell="I9" sqref="I9"/>
    </sheetView>
  </sheetViews>
  <sheetFormatPr defaultRowHeight="13.5" customHeight="1"/>
  <cols>
    <col min="1" max="1" width="7.28515625" style="40" hidden="1" customWidth="1"/>
    <col min="2" max="2" width="8" style="40" customWidth="1"/>
    <col min="3" max="3" width="23.140625" style="40" customWidth="1"/>
    <col min="4" max="4" width="64.5703125" style="40" customWidth="1"/>
    <col min="5" max="5" width="24.28515625" style="40" customWidth="1"/>
    <col min="6" max="6" width="12.7109375" style="40" customWidth="1"/>
    <col min="7" max="7" width="12.5703125" style="40" customWidth="1"/>
    <col min="8" max="9" width="13.140625" style="40" customWidth="1"/>
    <col min="10" max="10" width="12.28515625" style="40" customWidth="1"/>
    <col min="11" max="11" width="12" style="40" customWidth="1"/>
    <col min="12" max="12" width="11.85546875" style="40" customWidth="1"/>
    <col min="13" max="13" width="12.7109375" style="40" customWidth="1"/>
    <col min="14" max="14" width="14" style="40" customWidth="1"/>
    <col min="15" max="15" width="12.5703125" style="40" customWidth="1"/>
    <col min="16" max="16" width="14.140625" style="40" customWidth="1"/>
    <col min="17" max="17" width="15" style="40" customWidth="1"/>
    <col min="18" max="16384" width="9.140625" style="40"/>
  </cols>
  <sheetData>
    <row r="1" spans="2:17" ht="13.5" customHeight="1">
      <c r="B1" s="43"/>
      <c r="C1" s="87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774" t="s">
        <v>598</v>
      </c>
      <c r="Q1" s="774"/>
    </row>
    <row r="2" spans="2:17" ht="48" customHeight="1">
      <c r="B2" s="43"/>
      <c r="C2" s="87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774" t="s">
        <v>66</v>
      </c>
      <c r="Q2" s="774"/>
    </row>
    <row r="3" spans="2:17" ht="13.5" customHeight="1">
      <c r="B3" s="925" t="s">
        <v>67</v>
      </c>
      <c r="C3" s="925"/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5"/>
      <c r="Q3" s="925"/>
    </row>
    <row r="4" spans="2:17" ht="13.5" customHeight="1">
      <c r="F4" s="836" t="s">
        <v>954</v>
      </c>
      <c r="G4" s="836"/>
      <c r="H4" s="836"/>
      <c r="I4" s="836"/>
    </row>
    <row r="6" spans="2:17" ht="13.5" customHeight="1">
      <c r="B6" s="43"/>
      <c r="C6" s="87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8"/>
      <c r="Q6" s="48"/>
    </row>
    <row r="7" spans="2:17" ht="13.5" customHeight="1">
      <c r="B7" s="807"/>
      <c r="C7" s="800" t="s">
        <v>18</v>
      </c>
      <c r="D7" s="807" t="s">
        <v>68</v>
      </c>
      <c r="E7" s="807" t="s">
        <v>32</v>
      </c>
      <c r="F7" s="807" t="s">
        <v>594</v>
      </c>
      <c r="G7" s="807"/>
      <c r="H7" s="807" t="s">
        <v>595</v>
      </c>
      <c r="I7" s="807"/>
      <c r="J7" s="807"/>
      <c r="K7" s="807"/>
      <c r="L7" s="807"/>
      <c r="M7" s="807"/>
      <c r="N7" s="807"/>
      <c r="O7" s="807"/>
      <c r="P7" s="807" t="s">
        <v>3</v>
      </c>
      <c r="Q7" s="807"/>
    </row>
    <row r="8" spans="2:17" ht="13.5" customHeight="1">
      <c r="B8" s="807"/>
      <c r="C8" s="793"/>
      <c r="D8" s="807"/>
      <c r="E8" s="807"/>
      <c r="F8" s="807"/>
      <c r="G8" s="807"/>
      <c r="H8" s="808" t="s">
        <v>6</v>
      </c>
      <c r="I8" s="808"/>
      <c r="J8" s="808" t="s">
        <v>12</v>
      </c>
      <c r="K8" s="808"/>
      <c r="L8" s="807" t="s">
        <v>53</v>
      </c>
      <c r="M8" s="807"/>
      <c r="N8" s="808" t="s">
        <v>16</v>
      </c>
      <c r="O8" s="808"/>
      <c r="P8" s="807"/>
      <c r="Q8" s="807"/>
    </row>
    <row r="9" spans="2:17" ht="13.5" customHeight="1" thickBot="1">
      <c r="B9" s="800"/>
      <c r="C9" s="826"/>
      <c r="D9" s="800"/>
      <c r="E9" s="800"/>
      <c r="F9" s="207" t="s">
        <v>4</v>
      </c>
      <c r="G9" s="207" t="s">
        <v>5</v>
      </c>
      <c r="H9" s="206" t="s">
        <v>4</v>
      </c>
      <c r="I9" s="206" t="s">
        <v>5</v>
      </c>
      <c r="J9" s="206" t="s">
        <v>4</v>
      </c>
      <c r="K9" s="206" t="s">
        <v>5</v>
      </c>
      <c r="L9" s="206" t="s">
        <v>4</v>
      </c>
      <c r="M9" s="206" t="s">
        <v>5</v>
      </c>
      <c r="N9" s="345" t="s">
        <v>4</v>
      </c>
      <c r="O9" s="206" t="s">
        <v>5</v>
      </c>
      <c r="P9" s="207" t="s">
        <v>48</v>
      </c>
      <c r="Q9" s="207" t="s">
        <v>49</v>
      </c>
    </row>
    <row r="10" spans="2:17" ht="13.5" customHeight="1">
      <c r="B10" s="928">
        <v>1</v>
      </c>
      <c r="C10" s="935" t="s">
        <v>72</v>
      </c>
      <c r="D10" s="935" t="s">
        <v>525</v>
      </c>
      <c r="E10" s="217" t="s">
        <v>19</v>
      </c>
      <c r="F10" s="326">
        <f t="shared" ref="F10:G10" si="0">F12+F13+F15</f>
        <v>44938.579999999994</v>
      </c>
      <c r="G10" s="326">
        <f t="shared" si="0"/>
        <v>44886.619999999995</v>
      </c>
      <c r="H10" s="373">
        <f t="shared" ref="H10:I10" si="1">H12+H13+H15</f>
        <v>10656.2</v>
      </c>
      <c r="I10" s="373">
        <f t="shared" si="1"/>
        <v>9928.5400000000009</v>
      </c>
      <c r="J10" s="446">
        <f t="shared" ref="J10:K10" si="2">J12+J13+J15</f>
        <v>23528.07</v>
      </c>
      <c r="K10" s="446">
        <f t="shared" si="2"/>
        <v>21719.759999999998</v>
      </c>
      <c r="L10" s="567">
        <f t="shared" ref="L10:N10" si="3">L12+L13+L15</f>
        <v>34196.138939999997</v>
      </c>
      <c r="M10" s="567">
        <f t="shared" si="3"/>
        <v>31545.874390000004</v>
      </c>
      <c r="N10" s="567">
        <f t="shared" si="3"/>
        <v>45733.711040000002</v>
      </c>
      <c r="O10" s="567">
        <f t="shared" ref="O10:Q10" si="4">O12+O13+O15</f>
        <v>44059.737300000001</v>
      </c>
      <c r="P10" s="567">
        <f t="shared" si="4"/>
        <v>45196</v>
      </c>
      <c r="Q10" s="567">
        <f t="shared" si="4"/>
        <v>44615.3</v>
      </c>
    </row>
    <row r="11" spans="2:17" ht="13.5" customHeight="1">
      <c r="B11" s="929"/>
      <c r="C11" s="923"/>
      <c r="D11" s="923"/>
      <c r="E11" s="212" t="s">
        <v>20</v>
      </c>
      <c r="F11" s="322"/>
      <c r="G11" s="322"/>
      <c r="H11" s="364"/>
      <c r="I11" s="364"/>
      <c r="J11" s="436"/>
      <c r="K11" s="436"/>
      <c r="L11" s="568"/>
      <c r="M11" s="568"/>
      <c r="N11" s="568"/>
      <c r="O11" s="568"/>
      <c r="P11" s="568"/>
      <c r="Q11" s="568"/>
    </row>
    <row r="12" spans="2:17" ht="13.5" customHeight="1">
      <c r="B12" s="929"/>
      <c r="C12" s="923"/>
      <c r="D12" s="923"/>
      <c r="E12" s="212" t="s">
        <v>30</v>
      </c>
      <c r="F12" s="322">
        <f>F19+F75+F89+F131</f>
        <v>0</v>
      </c>
      <c r="G12" s="322">
        <f>G19+G75+G89+G131</f>
        <v>0</v>
      </c>
      <c r="H12" s="364">
        <f t="shared" ref="H12:I12" si="5">H19+H75+H89+H131</f>
        <v>0</v>
      </c>
      <c r="I12" s="364">
        <f t="shared" si="5"/>
        <v>0</v>
      </c>
      <c r="J12" s="436">
        <f t="shared" ref="J12:K12" si="6">J19+J75+J89+J131</f>
        <v>0</v>
      </c>
      <c r="K12" s="436">
        <f t="shared" si="6"/>
        <v>0</v>
      </c>
      <c r="L12" s="568">
        <f t="shared" ref="L12:N12" si="7">L19+L75+L89+L131</f>
        <v>0</v>
      </c>
      <c r="M12" s="568">
        <f t="shared" si="7"/>
        <v>0</v>
      </c>
      <c r="N12" s="568">
        <f t="shared" si="7"/>
        <v>0</v>
      </c>
      <c r="O12" s="568">
        <f t="shared" ref="O12:Q12" si="8">O19+O75+O89+O131</f>
        <v>0</v>
      </c>
      <c r="P12" s="568">
        <f t="shared" si="8"/>
        <v>0</v>
      </c>
      <c r="Q12" s="568">
        <f t="shared" si="8"/>
        <v>0</v>
      </c>
    </row>
    <row r="13" spans="2:17" ht="13.5" customHeight="1">
      <c r="B13" s="929"/>
      <c r="C13" s="923"/>
      <c r="D13" s="923"/>
      <c r="E13" s="212" t="s">
        <v>21</v>
      </c>
      <c r="F13" s="322">
        <f>F20+F76+F90+F132</f>
        <v>43278.509999999995</v>
      </c>
      <c r="G13" s="322">
        <f>G20+G76+G90+G132</f>
        <v>43229.42</v>
      </c>
      <c r="H13" s="364">
        <f t="shared" ref="H13:I13" si="9">H20+H76+H90+H132</f>
        <v>10150.93</v>
      </c>
      <c r="I13" s="364">
        <f t="shared" si="9"/>
        <v>9500.77</v>
      </c>
      <c r="J13" s="436">
        <f t="shared" ref="J13:K13" si="10">J20+J76+J90+J132</f>
        <v>22519.68</v>
      </c>
      <c r="K13" s="436">
        <f t="shared" si="10"/>
        <v>20840.03</v>
      </c>
      <c r="L13" s="568">
        <f t="shared" ref="L13:N13" si="11">L20+L76+L90+L132</f>
        <v>32681.040939999999</v>
      </c>
      <c r="M13" s="568">
        <f t="shared" si="11"/>
        <v>30217.679000000004</v>
      </c>
      <c r="N13" s="568">
        <f t="shared" si="11"/>
        <v>43937.764500000005</v>
      </c>
      <c r="O13" s="568">
        <f t="shared" ref="O13:Q13" si="12">O20+O76+O90+O132</f>
        <v>42263.790760000004</v>
      </c>
      <c r="P13" s="568">
        <f t="shared" si="12"/>
        <v>43175</v>
      </c>
      <c r="Q13" s="568">
        <f t="shared" si="12"/>
        <v>42579.8</v>
      </c>
    </row>
    <row r="14" spans="2:17" ht="13.5" customHeight="1">
      <c r="B14" s="929"/>
      <c r="C14" s="923"/>
      <c r="D14" s="923"/>
      <c r="E14" s="212" t="s">
        <v>33</v>
      </c>
      <c r="F14" s="322"/>
      <c r="G14" s="322"/>
      <c r="H14" s="364"/>
      <c r="I14" s="364"/>
      <c r="J14" s="436"/>
      <c r="K14" s="436"/>
      <c r="L14" s="568"/>
      <c r="M14" s="568"/>
      <c r="N14" s="568"/>
      <c r="O14" s="568"/>
      <c r="P14" s="568"/>
      <c r="Q14" s="568"/>
    </row>
    <row r="15" spans="2:17" ht="13.5" customHeight="1">
      <c r="B15" s="929"/>
      <c r="C15" s="923"/>
      <c r="D15" s="923"/>
      <c r="E15" s="212" t="s">
        <v>69</v>
      </c>
      <c r="F15" s="322">
        <f>F22+F78+F92+F134</f>
        <v>1660.07</v>
      </c>
      <c r="G15" s="322">
        <f>G22+G78+G92+G134</f>
        <v>1657.1999999999998</v>
      </c>
      <c r="H15" s="364">
        <f t="shared" ref="H15:I15" si="13">H22+H78+H92+H134</f>
        <v>505.27</v>
      </c>
      <c r="I15" s="364">
        <f t="shared" si="13"/>
        <v>427.77</v>
      </c>
      <c r="J15" s="436">
        <f t="shared" ref="J15:K15" si="14">J22+J78+J92+J134</f>
        <v>1008.39</v>
      </c>
      <c r="K15" s="436">
        <f t="shared" si="14"/>
        <v>879.73</v>
      </c>
      <c r="L15" s="568">
        <f t="shared" ref="L15:N15" si="15">L22+L78+L92+L134</f>
        <v>1515.098</v>
      </c>
      <c r="M15" s="568">
        <f t="shared" si="15"/>
        <v>1328.1953900000001</v>
      </c>
      <c r="N15" s="568">
        <f t="shared" si="15"/>
        <v>1795.9465399999999</v>
      </c>
      <c r="O15" s="568">
        <f t="shared" ref="O15:Q15" si="16">O22+O78+O92+O134</f>
        <v>1795.9465399999999</v>
      </c>
      <c r="P15" s="568">
        <f t="shared" si="16"/>
        <v>2021</v>
      </c>
      <c r="Q15" s="568">
        <f t="shared" si="16"/>
        <v>2035.5</v>
      </c>
    </row>
    <row r="16" spans="2:17" ht="13.5" customHeight="1" thickBot="1">
      <c r="B16" s="929"/>
      <c r="C16" s="923"/>
      <c r="D16" s="923"/>
      <c r="E16" s="557" t="s">
        <v>22</v>
      </c>
      <c r="F16" s="557"/>
      <c r="G16" s="557"/>
      <c r="H16" s="557"/>
      <c r="I16" s="557"/>
      <c r="J16" s="557"/>
      <c r="K16" s="557"/>
      <c r="L16" s="583"/>
      <c r="M16" s="583"/>
      <c r="N16" s="583"/>
      <c r="O16" s="583"/>
      <c r="P16" s="583"/>
      <c r="Q16" s="583"/>
    </row>
    <row r="17" spans="1:17" ht="13.5" customHeight="1">
      <c r="A17" s="520"/>
      <c r="B17" s="927" t="s">
        <v>115</v>
      </c>
      <c r="C17" s="931" t="s">
        <v>105</v>
      </c>
      <c r="D17" s="931" t="s">
        <v>162</v>
      </c>
      <c r="E17" s="564" t="s">
        <v>19</v>
      </c>
      <c r="F17" s="200">
        <v>1828.97</v>
      </c>
      <c r="G17" s="200">
        <v>1796.48</v>
      </c>
      <c r="H17" s="200">
        <f>H19+H20+H22</f>
        <v>505.27</v>
      </c>
      <c r="I17" s="200">
        <f t="shared" ref="I17" si="17">I19+I20+I22</f>
        <v>427.77</v>
      </c>
      <c r="J17" s="200">
        <f>J19+J20+J22</f>
        <v>1122.99</v>
      </c>
      <c r="K17" s="200">
        <f t="shared" ref="K17" si="18">K19+K20+K22</f>
        <v>879.73</v>
      </c>
      <c r="L17" s="570">
        <f>L19+L20+L22</f>
        <v>1744.298</v>
      </c>
      <c r="M17" s="570">
        <f t="shared" ref="M17" si="19">M19+M20+M22</f>
        <v>1477.75739</v>
      </c>
      <c r="N17" s="570">
        <f>N19+N20+N22</f>
        <v>1945.5085399999998</v>
      </c>
      <c r="O17" s="570">
        <f t="shared" ref="O17:Q17" si="20">O19+O20+O22</f>
        <v>1945.5085399999998</v>
      </c>
      <c r="P17" s="570">
        <f t="shared" si="20"/>
        <v>2250.1999999999998</v>
      </c>
      <c r="Q17" s="570">
        <f t="shared" si="20"/>
        <v>2264.6999999999998</v>
      </c>
    </row>
    <row r="18" spans="1:17" ht="13.5" customHeight="1">
      <c r="A18" s="521"/>
      <c r="B18" s="910"/>
      <c r="C18" s="909"/>
      <c r="D18" s="909"/>
      <c r="E18" s="558" t="s">
        <v>20</v>
      </c>
      <c r="F18" s="555"/>
      <c r="G18" s="555"/>
      <c r="H18" s="555"/>
      <c r="I18" s="555"/>
      <c r="J18" s="555"/>
      <c r="K18" s="555"/>
      <c r="L18" s="571"/>
      <c r="M18" s="571"/>
      <c r="N18" s="571"/>
      <c r="O18" s="571"/>
      <c r="P18" s="571"/>
      <c r="Q18" s="571"/>
    </row>
    <row r="19" spans="1:17" ht="13.5" customHeight="1">
      <c r="A19" s="521"/>
      <c r="B19" s="910"/>
      <c r="C19" s="909"/>
      <c r="D19" s="909"/>
      <c r="E19" s="558" t="s">
        <v>30</v>
      </c>
      <c r="F19" s="555">
        <v>0</v>
      </c>
      <c r="G19" s="555">
        <v>0</v>
      </c>
      <c r="H19" s="555">
        <f>H26+H33+H40</f>
        <v>0</v>
      </c>
      <c r="I19" s="555">
        <f t="shared" ref="I19" si="21">I26+I33+I40</f>
        <v>0</v>
      </c>
      <c r="J19" s="555">
        <f>J26+J33+J40+J47+J54</f>
        <v>0</v>
      </c>
      <c r="K19" s="555">
        <f t="shared" ref="K19" si="22">K26+K33+K40+K47+K54</f>
        <v>0</v>
      </c>
      <c r="L19" s="571">
        <f>L26+L33+L40+L47+L54</f>
        <v>0</v>
      </c>
      <c r="M19" s="571">
        <f t="shared" ref="M19" si="23">M26+M33+M40+M47+M54</f>
        <v>0</v>
      </c>
      <c r="N19" s="571">
        <f>N26+N33+N40+N47+N54</f>
        <v>0</v>
      </c>
      <c r="O19" s="571">
        <f t="shared" ref="O19:Q19" si="24">O26+O33+O40+O47+O54</f>
        <v>0</v>
      </c>
      <c r="P19" s="571">
        <f t="shared" si="24"/>
        <v>0</v>
      </c>
      <c r="Q19" s="571">
        <f t="shared" si="24"/>
        <v>0</v>
      </c>
    </row>
    <row r="20" spans="1:17" ht="13.5" customHeight="1">
      <c r="A20" s="521"/>
      <c r="B20" s="910"/>
      <c r="C20" s="909"/>
      <c r="D20" s="909"/>
      <c r="E20" s="558" t="s">
        <v>21</v>
      </c>
      <c r="F20" s="555">
        <v>220</v>
      </c>
      <c r="G20" s="555">
        <v>190.37</v>
      </c>
      <c r="H20" s="555">
        <f>H27+H34+H41</f>
        <v>0</v>
      </c>
      <c r="I20" s="555">
        <f t="shared" ref="I20" si="25">I27+I34+I41</f>
        <v>0</v>
      </c>
      <c r="J20" s="555">
        <f>J27+J34+J41+J48+J55</f>
        <v>114.6</v>
      </c>
      <c r="K20" s="555">
        <f t="shared" ref="K20" si="26">K27+K34+K41+K48+K55</f>
        <v>0</v>
      </c>
      <c r="L20" s="571">
        <f>L27+L34+L41+L48+L55</f>
        <v>229.2</v>
      </c>
      <c r="M20" s="571">
        <f t="shared" ref="M20" si="27">M27+M34+M41+M48+M55</f>
        <v>149.56199999999998</v>
      </c>
      <c r="N20" s="571">
        <f>N27+N34+N41+N48+N55</f>
        <v>149.56199999999998</v>
      </c>
      <c r="O20" s="571">
        <f t="shared" ref="O20:Q20" si="28">O27+O34+O41+O48+O55</f>
        <v>149.56199999999998</v>
      </c>
      <c r="P20" s="571">
        <f t="shared" si="28"/>
        <v>229.2</v>
      </c>
      <c r="Q20" s="571">
        <f t="shared" si="28"/>
        <v>229.2</v>
      </c>
    </row>
    <row r="21" spans="1:17" ht="13.5" customHeight="1">
      <c r="A21" s="521"/>
      <c r="B21" s="910"/>
      <c r="C21" s="909"/>
      <c r="D21" s="909"/>
      <c r="E21" s="558" t="s">
        <v>33</v>
      </c>
      <c r="F21" s="555"/>
      <c r="G21" s="555"/>
      <c r="H21" s="555"/>
      <c r="I21" s="555"/>
      <c r="J21" s="555"/>
      <c r="K21" s="555"/>
      <c r="L21" s="571"/>
      <c r="M21" s="571"/>
      <c r="N21" s="571"/>
      <c r="O21" s="571"/>
      <c r="P21" s="571"/>
      <c r="Q21" s="571"/>
    </row>
    <row r="22" spans="1:17" ht="13.5" customHeight="1">
      <c r="A22" s="521"/>
      <c r="B22" s="910"/>
      <c r="C22" s="909"/>
      <c r="D22" s="909"/>
      <c r="E22" s="558" t="s">
        <v>69</v>
      </c>
      <c r="F22" s="555">
        <v>1608.97</v>
      </c>
      <c r="G22" s="555">
        <v>1606.11</v>
      </c>
      <c r="H22" s="555">
        <f>H29+H36+H43</f>
        <v>505.27</v>
      </c>
      <c r="I22" s="555">
        <f t="shared" ref="I22" si="29">I29+I36+I43</f>
        <v>427.77</v>
      </c>
      <c r="J22" s="555">
        <f>J29+J36+J43+J50+J57</f>
        <v>1008.39</v>
      </c>
      <c r="K22" s="555">
        <f t="shared" ref="K22" si="30">K29+K36+K43+K50+K57</f>
        <v>879.73</v>
      </c>
      <c r="L22" s="571">
        <f>L29+L36+L43+L50+L57</f>
        <v>1515.098</v>
      </c>
      <c r="M22" s="571">
        <f t="shared" ref="M22" si="31">M29+M36+M43+M50+M57</f>
        <v>1328.1953900000001</v>
      </c>
      <c r="N22" s="571">
        <f>N29+N36+N43+N50+N57</f>
        <v>1795.9465399999999</v>
      </c>
      <c r="O22" s="571">
        <f t="shared" ref="O22:Q22" si="32">O29+O36+O43+O50+O57</f>
        <v>1795.9465399999999</v>
      </c>
      <c r="P22" s="571">
        <f t="shared" si="32"/>
        <v>2021</v>
      </c>
      <c r="Q22" s="571">
        <f t="shared" si="32"/>
        <v>2035.5</v>
      </c>
    </row>
    <row r="23" spans="1:17" ht="13.5" customHeight="1" thickBot="1">
      <c r="A23" s="521"/>
      <c r="B23" s="910"/>
      <c r="C23" s="909"/>
      <c r="D23" s="909"/>
      <c r="E23" s="565" t="s">
        <v>22</v>
      </c>
      <c r="F23" s="556"/>
      <c r="G23" s="556"/>
      <c r="H23" s="556"/>
      <c r="I23" s="556"/>
      <c r="J23" s="556"/>
      <c r="K23" s="556"/>
      <c r="L23" s="572"/>
      <c r="M23" s="572"/>
      <c r="N23" s="572"/>
      <c r="O23" s="572"/>
      <c r="P23" s="572"/>
      <c r="Q23" s="572"/>
    </row>
    <row r="24" spans="1:17" s="342" customFormat="1" ht="13.5" customHeight="1">
      <c r="A24" s="520"/>
      <c r="B24" s="878"/>
      <c r="C24" s="881" t="s">
        <v>536</v>
      </c>
      <c r="D24" s="881" t="s">
        <v>731</v>
      </c>
      <c r="E24" s="562" t="s">
        <v>19</v>
      </c>
      <c r="F24" s="356"/>
      <c r="G24" s="356"/>
      <c r="H24" s="559">
        <f>H26+H27+H29</f>
        <v>498</v>
      </c>
      <c r="I24" s="559">
        <f>I26+I27+I29</f>
        <v>427.77</v>
      </c>
      <c r="J24" s="559">
        <v>998</v>
      </c>
      <c r="K24" s="559">
        <v>870.38</v>
      </c>
      <c r="L24" s="588">
        <v>1499</v>
      </c>
      <c r="M24" s="588">
        <v>1318.8483900000001</v>
      </c>
      <c r="N24" s="586">
        <f t="shared" ref="N24" si="33">N26+N27+N29</f>
        <v>1768.9465399999999</v>
      </c>
      <c r="O24" s="586">
        <f>O26+O27+O29</f>
        <v>1768.9465399999999</v>
      </c>
      <c r="P24" s="573">
        <v>2000</v>
      </c>
      <c r="Q24" s="573">
        <v>2000</v>
      </c>
    </row>
    <row r="25" spans="1:17" s="342" customFormat="1" ht="13.5" customHeight="1">
      <c r="A25" s="521"/>
      <c r="B25" s="879"/>
      <c r="C25" s="808"/>
      <c r="D25" s="808"/>
      <c r="E25" s="550" t="s">
        <v>20</v>
      </c>
      <c r="F25" s="554"/>
      <c r="G25" s="554"/>
      <c r="H25" s="551"/>
      <c r="I25" s="551"/>
      <c r="J25" s="551"/>
      <c r="K25" s="551"/>
      <c r="L25" s="542"/>
      <c r="M25" s="542"/>
      <c r="N25" s="544"/>
      <c r="O25" s="544"/>
      <c r="P25" s="538"/>
      <c r="Q25" s="538"/>
    </row>
    <row r="26" spans="1:17" s="342" customFormat="1" ht="13.5" customHeight="1">
      <c r="A26" s="521"/>
      <c r="B26" s="879"/>
      <c r="C26" s="808"/>
      <c r="D26" s="808"/>
      <c r="E26" s="550" t="s">
        <v>30</v>
      </c>
      <c r="F26" s="554"/>
      <c r="G26" s="554"/>
      <c r="H26" s="551">
        <v>0</v>
      </c>
      <c r="I26" s="551">
        <v>0</v>
      </c>
      <c r="J26" s="551">
        <v>0</v>
      </c>
      <c r="K26" s="551">
        <v>0</v>
      </c>
      <c r="L26" s="542">
        <v>0</v>
      </c>
      <c r="M26" s="542">
        <v>0</v>
      </c>
      <c r="N26" s="544">
        <v>0</v>
      </c>
      <c r="O26" s="544">
        <v>0</v>
      </c>
      <c r="P26" s="538">
        <v>0</v>
      </c>
      <c r="Q26" s="538">
        <v>0</v>
      </c>
    </row>
    <row r="27" spans="1:17" s="342" customFormat="1" ht="13.5" customHeight="1">
      <c r="A27" s="521"/>
      <c r="B27" s="879"/>
      <c r="C27" s="808"/>
      <c r="D27" s="808"/>
      <c r="E27" s="550" t="s">
        <v>21</v>
      </c>
      <c r="F27" s="554"/>
      <c r="G27" s="554"/>
      <c r="H27" s="551">
        <v>0</v>
      </c>
      <c r="I27" s="551">
        <v>0</v>
      </c>
      <c r="J27" s="551">
        <v>0</v>
      </c>
      <c r="K27" s="551">
        <v>0</v>
      </c>
      <c r="L27" s="542">
        <v>0</v>
      </c>
      <c r="M27" s="542">
        <v>0</v>
      </c>
      <c r="N27" s="544">
        <v>0</v>
      </c>
      <c r="O27" s="544">
        <v>0</v>
      </c>
      <c r="P27" s="538">
        <v>0</v>
      </c>
      <c r="Q27" s="538">
        <v>0</v>
      </c>
    </row>
    <row r="28" spans="1:17" s="342" customFormat="1" ht="13.5" customHeight="1">
      <c r="A28" s="521"/>
      <c r="B28" s="879"/>
      <c r="C28" s="808"/>
      <c r="D28" s="808"/>
      <c r="E28" s="550" t="s">
        <v>33</v>
      </c>
      <c r="F28" s="554"/>
      <c r="G28" s="554"/>
      <c r="H28" s="551"/>
      <c r="I28" s="551"/>
      <c r="J28" s="551"/>
      <c r="K28" s="551"/>
      <c r="L28" s="542"/>
      <c r="M28" s="542"/>
      <c r="N28" s="544"/>
      <c r="O28" s="544"/>
      <c r="P28" s="538"/>
      <c r="Q28" s="538"/>
    </row>
    <row r="29" spans="1:17" s="342" customFormat="1" ht="13.5" customHeight="1">
      <c r="A29" s="521"/>
      <c r="B29" s="879"/>
      <c r="C29" s="808"/>
      <c r="D29" s="808"/>
      <c r="E29" s="550" t="s">
        <v>69</v>
      </c>
      <c r="F29" s="554"/>
      <c r="G29" s="554"/>
      <c r="H29" s="551">
        <v>498</v>
      </c>
      <c r="I29" s="551">
        <v>427.77</v>
      </c>
      <c r="J29" s="551">
        <v>998</v>
      </c>
      <c r="K29" s="551">
        <v>870.38</v>
      </c>
      <c r="L29" s="538">
        <v>1499</v>
      </c>
      <c r="M29" s="538">
        <v>1318.8483900000001</v>
      </c>
      <c r="N29" s="544">
        <v>1768.9465399999999</v>
      </c>
      <c r="O29" s="544">
        <v>1768.9465399999999</v>
      </c>
      <c r="P29" s="538">
        <v>2000</v>
      </c>
      <c r="Q29" s="538">
        <v>2000</v>
      </c>
    </row>
    <row r="30" spans="1:17" s="342" customFormat="1" ht="13.5" customHeight="1" thickBot="1">
      <c r="A30" s="522"/>
      <c r="B30" s="880"/>
      <c r="C30" s="882"/>
      <c r="D30" s="882"/>
      <c r="E30" s="563" t="s">
        <v>22</v>
      </c>
      <c r="F30" s="248"/>
      <c r="G30" s="248"/>
      <c r="H30" s="560"/>
      <c r="I30" s="560"/>
      <c r="J30" s="560"/>
      <c r="K30" s="560"/>
      <c r="L30" s="574"/>
      <c r="M30" s="574"/>
      <c r="N30" s="582"/>
      <c r="O30" s="582"/>
      <c r="P30" s="579"/>
      <c r="Q30" s="579"/>
    </row>
    <row r="31" spans="1:17" s="342" customFormat="1" ht="13.5" customHeight="1">
      <c r="B31" s="903"/>
      <c r="C31" s="799" t="s">
        <v>185</v>
      </c>
      <c r="D31" s="799" t="s">
        <v>732</v>
      </c>
      <c r="E31" s="549" t="s">
        <v>19</v>
      </c>
      <c r="F31" s="553"/>
      <c r="G31" s="553"/>
      <c r="H31" s="547">
        <f>H33+H34+H36</f>
        <v>7.27</v>
      </c>
      <c r="I31" s="547">
        <f t="shared" ref="I31:Q31" si="34">I33+I34+I36</f>
        <v>0</v>
      </c>
      <c r="J31" s="547">
        <v>10.39</v>
      </c>
      <c r="K31" s="547">
        <v>9.35</v>
      </c>
      <c r="L31" s="578">
        <v>16.097999999999999</v>
      </c>
      <c r="M31" s="578">
        <v>9.3469999999999995</v>
      </c>
      <c r="N31" s="585">
        <f t="shared" si="34"/>
        <v>27</v>
      </c>
      <c r="O31" s="585">
        <v>27</v>
      </c>
      <c r="P31" s="578">
        <f t="shared" si="34"/>
        <v>21</v>
      </c>
      <c r="Q31" s="578">
        <f t="shared" si="34"/>
        <v>35.5</v>
      </c>
    </row>
    <row r="32" spans="1:17" s="342" customFormat="1" ht="13.5" customHeight="1">
      <c r="B32" s="879"/>
      <c r="C32" s="808"/>
      <c r="D32" s="808"/>
      <c r="E32" s="503" t="s">
        <v>20</v>
      </c>
      <c r="F32" s="508"/>
      <c r="G32" s="508"/>
      <c r="H32" s="509"/>
      <c r="I32" s="509"/>
      <c r="J32" s="551"/>
      <c r="K32" s="551"/>
      <c r="L32" s="542"/>
      <c r="M32" s="542"/>
      <c r="N32" s="544"/>
      <c r="O32" s="544"/>
      <c r="P32" s="538"/>
      <c r="Q32" s="538"/>
    </row>
    <row r="33" spans="2:17" s="342" customFormat="1" ht="13.5" customHeight="1">
      <c r="B33" s="879"/>
      <c r="C33" s="808"/>
      <c r="D33" s="808"/>
      <c r="E33" s="503" t="s">
        <v>30</v>
      </c>
      <c r="F33" s="508"/>
      <c r="G33" s="508"/>
      <c r="H33" s="509">
        <v>0</v>
      </c>
      <c r="I33" s="509">
        <v>0</v>
      </c>
      <c r="J33" s="551">
        <v>0</v>
      </c>
      <c r="K33" s="551">
        <v>0</v>
      </c>
      <c r="L33" s="542">
        <v>0</v>
      </c>
      <c r="M33" s="542">
        <v>0</v>
      </c>
      <c r="N33" s="544">
        <v>0</v>
      </c>
      <c r="O33" s="544">
        <v>0</v>
      </c>
      <c r="P33" s="538">
        <v>0</v>
      </c>
      <c r="Q33" s="538">
        <v>0</v>
      </c>
    </row>
    <row r="34" spans="2:17" s="342" customFormat="1" ht="13.5" customHeight="1">
      <c r="B34" s="879"/>
      <c r="C34" s="808"/>
      <c r="D34" s="808"/>
      <c r="E34" s="503" t="s">
        <v>21</v>
      </c>
      <c r="F34" s="508"/>
      <c r="G34" s="508"/>
      <c r="H34" s="509">
        <v>0</v>
      </c>
      <c r="I34" s="509">
        <v>0</v>
      </c>
      <c r="J34" s="551">
        <v>0</v>
      </c>
      <c r="K34" s="551">
        <v>0</v>
      </c>
      <c r="L34" s="542">
        <v>0</v>
      </c>
      <c r="M34" s="542">
        <v>0</v>
      </c>
      <c r="N34" s="544">
        <v>0</v>
      </c>
      <c r="O34" s="544">
        <v>0</v>
      </c>
      <c r="P34" s="538">
        <v>0</v>
      </c>
      <c r="Q34" s="538">
        <v>0</v>
      </c>
    </row>
    <row r="35" spans="2:17" s="342" customFormat="1" ht="13.5" customHeight="1">
      <c r="B35" s="879"/>
      <c r="C35" s="808"/>
      <c r="D35" s="808"/>
      <c r="E35" s="503" t="s">
        <v>33</v>
      </c>
      <c r="F35" s="508"/>
      <c r="G35" s="508"/>
      <c r="H35" s="509"/>
      <c r="I35" s="509"/>
      <c r="J35" s="551"/>
      <c r="K35" s="551"/>
      <c r="L35" s="542"/>
      <c r="M35" s="542"/>
      <c r="N35" s="544"/>
      <c r="O35" s="544"/>
      <c r="P35" s="538"/>
      <c r="Q35" s="538"/>
    </row>
    <row r="36" spans="2:17" s="342" customFormat="1" ht="13.5" customHeight="1">
      <c r="B36" s="879"/>
      <c r="C36" s="808"/>
      <c r="D36" s="808"/>
      <c r="E36" s="503" t="s">
        <v>69</v>
      </c>
      <c r="F36" s="508"/>
      <c r="G36" s="508"/>
      <c r="H36" s="509">
        <v>7.27</v>
      </c>
      <c r="I36" s="509">
        <v>0</v>
      </c>
      <c r="J36" s="551">
        <v>10.39</v>
      </c>
      <c r="K36" s="551">
        <v>9.35</v>
      </c>
      <c r="L36" s="542">
        <v>16.097999999999999</v>
      </c>
      <c r="M36" s="542">
        <v>9.3469999999999995</v>
      </c>
      <c r="N36" s="544">
        <v>27</v>
      </c>
      <c r="O36" s="544">
        <v>27</v>
      </c>
      <c r="P36" s="538">
        <v>21</v>
      </c>
      <c r="Q36" s="538">
        <v>35.5</v>
      </c>
    </row>
    <row r="37" spans="2:17" s="342" customFormat="1" ht="13.5" customHeight="1" thickBot="1">
      <c r="B37" s="880"/>
      <c r="C37" s="882"/>
      <c r="D37" s="882"/>
      <c r="E37" s="515" t="s">
        <v>22</v>
      </c>
      <c r="F37" s="248"/>
      <c r="G37" s="248"/>
      <c r="H37" s="517"/>
      <c r="I37" s="517"/>
      <c r="J37" s="560"/>
      <c r="K37" s="560"/>
      <c r="L37" s="574"/>
      <c r="M37" s="574"/>
      <c r="N37" s="582"/>
      <c r="O37" s="582"/>
      <c r="P37" s="579"/>
      <c r="Q37" s="579"/>
    </row>
    <row r="38" spans="2:17" s="342" customFormat="1" ht="13.5" customHeight="1">
      <c r="B38" s="878"/>
      <c r="C38" s="881" t="s">
        <v>186</v>
      </c>
      <c r="D38" s="881" t="s">
        <v>153</v>
      </c>
      <c r="E38" s="514" t="s">
        <v>19</v>
      </c>
      <c r="F38" s="356"/>
      <c r="G38" s="356"/>
      <c r="H38" s="516">
        <f>H40+H41+H43</f>
        <v>0</v>
      </c>
      <c r="I38" s="516">
        <f t="shared" ref="I38" si="35">I40+I41+I43</f>
        <v>0</v>
      </c>
      <c r="J38" s="559">
        <v>110.96</v>
      </c>
      <c r="K38" s="559">
        <v>0</v>
      </c>
      <c r="L38" s="573">
        <v>221.928</v>
      </c>
      <c r="M38" s="573">
        <v>149.21199999999999</v>
      </c>
      <c r="N38" s="586">
        <v>149.21199999999999</v>
      </c>
      <c r="O38" s="586">
        <v>149.21199999999999</v>
      </c>
      <c r="P38" s="573">
        <v>225</v>
      </c>
      <c r="Q38" s="573">
        <v>225</v>
      </c>
    </row>
    <row r="39" spans="2:17" s="342" customFormat="1" ht="13.5" customHeight="1">
      <c r="B39" s="879"/>
      <c r="C39" s="808"/>
      <c r="D39" s="808"/>
      <c r="E39" s="503" t="s">
        <v>20</v>
      </c>
      <c r="F39" s="508"/>
      <c r="G39" s="508"/>
      <c r="H39" s="509"/>
      <c r="I39" s="509"/>
      <c r="J39" s="551"/>
      <c r="K39" s="551"/>
      <c r="L39" s="542"/>
      <c r="M39" s="542"/>
      <c r="N39" s="544"/>
      <c r="O39" s="544"/>
      <c r="P39" s="538"/>
      <c r="Q39" s="538"/>
    </row>
    <row r="40" spans="2:17" s="342" customFormat="1" ht="13.5" customHeight="1">
      <c r="B40" s="879"/>
      <c r="C40" s="808"/>
      <c r="D40" s="808"/>
      <c r="E40" s="503" t="s">
        <v>30</v>
      </c>
      <c r="F40" s="508"/>
      <c r="G40" s="508"/>
      <c r="H40" s="509">
        <v>0</v>
      </c>
      <c r="I40" s="509">
        <v>0</v>
      </c>
      <c r="J40" s="551">
        <v>0</v>
      </c>
      <c r="K40" s="551">
        <v>0</v>
      </c>
      <c r="L40" s="542">
        <v>0</v>
      </c>
      <c r="M40" s="542">
        <v>0</v>
      </c>
      <c r="N40" s="544">
        <v>0</v>
      </c>
      <c r="O40" s="544">
        <v>0</v>
      </c>
      <c r="P40" s="538">
        <v>0</v>
      </c>
      <c r="Q40" s="538">
        <v>0</v>
      </c>
    </row>
    <row r="41" spans="2:17" s="342" customFormat="1" ht="13.5" customHeight="1">
      <c r="B41" s="879"/>
      <c r="C41" s="808"/>
      <c r="D41" s="808"/>
      <c r="E41" s="503" t="s">
        <v>21</v>
      </c>
      <c r="F41" s="508"/>
      <c r="G41" s="508"/>
      <c r="H41" s="509">
        <v>0</v>
      </c>
      <c r="I41" s="509">
        <v>0</v>
      </c>
      <c r="J41" s="551">
        <v>110.96</v>
      </c>
      <c r="K41" s="551">
        <v>0</v>
      </c>
      <c r="L41" s="542">
        <v>221.928</v>
      </c>
      <c r="M41" s="542">
        <v>149.21199999999999</v>
      </c>
      <c r="N41" s="544">
        <v>149.21199999999999</v>
      </c>
      <c r="O41" s="544">
        <v>149.21199999999999</v>
      </c>
      <c r="P41" s="538">
        <v>225</v>
      </c>
      <c r="Q41" s="538">
        <v>225</v>
      </c>
    </row>
    <row r="42" spans="2:17" s="342" customFormat="1" ht="13.5" customHeight="1">
      <c r="B42" s="879"/>
      <c r="C42" s="808"/>
      <c r="D42" s="808"/>
      <c r="E42" s="503" t="s">
        <v>33</v>
      </c>
      <c r="F42" s="508"/>
      <c r="G42" s="508"/>
      <c r="H42" s="509"/>
      <c r="I42" s="509"/>
      <c r="J42" s="551"/>
      <c r="K42" s="551"/>
      <c r="L42" s="542"/>
      <c r="M42" s="542"/>
      <c r="N42" s="544"/>
      <c r="O42" s="544"/>
      <c r="P42" s="538"/>
      <c r="Q42" s="538"/>
    </row>
    <row r="43" spans="2:17" s="342" customFormat="1" ht="13.5" customHeight="1">
      <c r="B43" s="879"/>
      <c r="C43" s="808"/>
      <c r="D43" s="808"/>
      <c r="E43" s="503" t="s">
        <v>69</v>
      </c>
      <c r="F43" s="508"/>
      <c r="G43" s="508"/>
      <c r="H43" s="509">
        <v>0</v>
      </c>
      <c r="I43" s="509">
        <v>0</v>
      </c>
      <c r="J43" s="551">
        <v>0</v>
      </c>
      <c r="K43" s="551">
        <v>0</v>
      </c>
      <c r="L43" s="542">
        <v>0</v>
      </c>
      <c r="M43" s="542">
        <v>0</v>
      </c>
      <c r="N43" s="544">
        <v>0</v>
      </c>
      <c r="O43" s="544">
        <v>0</v>
      </c>
      <c r="P43" s="538">
        <v>0</v>
      </c>
      <c r="Q43" s="538">
        <v>0</v>
      </c>
    </row>
    <row r="44" spans="2:17" s="342" customFormat="1" ht="13.5" customHeight="1" thickBot="1">
      <c r="B44" s="880"/>
      <c r="C44" s="882"/>
      <c r="D44" s="882"/>
      <c r="E44" s="515" t="s">
        <v>22</v>
      </c>
      <c r="F44" s="248"/>
      <c r="G44" s="248"/>
      <c r="H44" s="517"/>
      <c r="I44" s="517"/>
      <c r="J44" s="560"/>
      <c r="K44" s="560"/>
      <c r="L44" s="574"/>
      <c r="M44" s="574"/>
      <c r="N44" s="582"/>
      <c r="O44" s="582"/>
      <c r="P44" s="579"/>
      <c r="Q44" s="579"/>
    </row>
    <row r="45" spans="2:17" s="430" customFormat="1" ht="13.5" customHeight="1">
      <c r="B45" s="878"/>
      <c r="C45" s="881" t="s">
        <v>191</v>
      </c>
      <c r="D45" s="881" t="s">
        <v>153</v>
      </c>
      <c r="E45" s="514" t="s">
        <v>19</v>
      </c>
      <c r="F45" s="356"/>
      <c r="G45" s="356"/>
      <c r="H45" s="516">
        <f>H47+H48+H50</f>
        <v>0</v>
      </c>
      <c r="I45" s="516">
        <f t="shared" ref="I45" si="36">I47+I48+I50</f>
        <v>0</v>
      </c>
      <c r="J45" s="559">
        <v>0.04</v>
      </c>
      <c r="K45" s="559">
        <v>0</v>
      </c>
      <c r="L45" s="573">
        <v>7.1999999999999995E-2</v>
      </c>
      <c r="M45" s="573">
        <v>0</v>
      </c>
      <c r="N45" s="586">
        <v>0</v>
      </c>
      <c r="O45" s="586">
        <v>0</v>
      </c>
      <c r="P45" s="573">
        <f t="shared" ref="P45:Q45" si="37">P47+P48+P50</f>
        <v>0</v>
      </c>
      <c r="Q45" s="573">
        <f t="shared" si="37"/>
        <v>0</v>
      </c>
    </row>
    <row r="46" spans="2:17" s="430" customFormat="1" ht="13.5" customHeight="1">
      <c r="B46" s="879"/>
      <c r="C46" s="808"/>
      <c r="D46" s="808"/>
      <c r="E46" s="503" t="s">
        <v>20</v>
      </c>
      <c r="F46" s="508"/>
      <c r="G46" s="508"/>
      <c r="H46" s="509"/>
      <c r="I46" s="509"/>
      <c r="J46" s="551"/>
      <c r="K46" s="551"/>
      <c r="L46" s="542"/>
      <c r="M46" s="542"/>
      <c r="N46" s="544"/>
      <c r="O46" s="544"/>
      <c r="P46" s="538"/>
      <c r="Q46" s="538"/>
    </row>
    <row r="47" spans="2:17" s="430" customFormat="1" ht="13.5" customHeight="1">
      <c r="B47" s="879"/>
      <c r="C47" s="808"/>
      <c r="D47" s="808"/>
      <c r="E47" s="503" t="s">
        <v>30</v>
      </c>
      <c r="F47" s="508"/>
      <c r="G47" s="508"/>
      <c r="H47" s="509">
        <v>0</v>
      </c>
      <c r="I47" s="509">
        <v>0</v>
      </c>
      <c r="J47" s="551">
        <v>0</v>
      </c>
      <c r="K47" s="551">
        <v>0</v>
      </c>
      <c r="L47" s="542">
        <v>0</v>
      </c>
      <c r="M47" s="542">
        <v>0</v>
      </c>
      <c r="N47" s="544">
        <v>0</v>
      </c>
      <c r="O47" s="544">
        <v>0</v>
      </c>
      <c r="P47" s="538">
        <v>0</v>
      </c>
      <c r="Q47" s="538">
        <v>0</v>
      </c>
    </row>
    <row r="48" spans="2:17" s="430" customFormat="1" ht="13.5" customHeight="1">
      <c r="B48" s="879"/>
      <c r="C48" s="808"/>
      <c r="D48" s="808"/>
      <c r="E48" s="503" t="s">
        <v>21</v>
      </c>
      <c r="F48" s="508"/>
      <c r="G48" s="508"/>
      <c r="H48" s="509">
        <v>0</v>
      </c>
      <c r="I48" s="509">
        <v>0</v>
      </c>
      <c r="J48" s="551">
        <v>0.04</v>
      </c>
      <c r="K48" s="551">
        <v>0</v>
      </c>
      <c r="L48" s="542">
        <v>7.1999999999999995E-2</v>
      </c>
      <c r="M48" s="542">
        <v>0</v>
      </c>
      <c r="N48" s="544">
        <v>0</v>
      </c>
      <c r="O48" s="544">
        <v>0</v>
      </c>
      <c r="P48" s="538">
        <v>0</v>
      </c>
      <c r="Q48" s="538">
        <v>0</v>
      </c>
    </row>
    <row r="49" spans="2:17" s="430" customFormat="1" ht="13.5" customHeight="1">
      <c r="B49" s="879"/>
      <c r="C49" s="808"/>
      <c r="D49" s="808"/>
      <c r="E49" s="503" t="s">
        <v>33</v>
      </c>
      <c r="F49" s="508"/>
      <c r="G49" s="508"/>
      <c r="H49" s="509"/>
      <c r="I49" s="509"/>
      <c r="J49" s="551"/>
      <c r="K49" s="551"/>
      <c r="L49" s="542"/>
      <c r="M49" s="542"/>
      <c r="N49" s="544"/>
      <c r="O49" s="544"/>
      <c r="P49" s="538"/>
      <c r="Q49" s="538"/>
    </row>
    <row r="50" spans="2:17" s="430" customFormat="1" ht="13.5" customHeight="1">
      <c r="B50" s="879"/>
      <c r="C50" s="808"/>
      <c r="D50" s="808"/>
      <c r="E50" s="503" t="s">
        <v>69</v>
      </c>
      <c r="F50" s="508"/>
      <c r="G50" s="508"/>
      <c r="H50" s="509">
        <v>0</v>
      </c>
      <c r="I50" s="509">
        <v>0</v>
      </c>
      <c r="J50" s="551">
        <v>0</v>
      </c>
      <c r="K50" s="551">
        <v>0</v>
      </c>
      <c r="L50" s="542">
        <v>0</v>
      </c>
      <c r="M50" s="542">
        <v>0</v>
      </c>
      <c r="N50" s="544">
        <v>0</v>
      </c>
      <c r="O50" s="544">
        <v>0</v>
      </c>
      <c r="P50" s="538">
        <v>0</v>
      </c>
      <c r="Q50" s="538">
        <v>0</v>
      </c>
    </row>
    <row r="51" spans="2:17" s="430" customFormat="1" ht="13.5" customHeight="1" thickBot="1">
      <c r="B51" s="880"/>
      <c r="C51" s="882"/>
      <c r="D51" s="882"/>
      <c r="E51" s="515" t="s">
        <v>22</v>
      </c>
      <c r="F51" s="248"/>
      <c r="G51" s="248"/>
      <c r="H51" s="517"/>
      <c r="I51" s="517"/>
      <c r="J51" s="560"/>
      <c r="K51" s="560"/>
      <c r="L51" s="574"/>
      <c r="M51" s="574"/>
      <c r="N51" s="582"/>
      <c r="O51" s="582"/>
      <c r="P51" s="579"/>
      <c r="Q51" s="579"/>
    </row>
    <row r="52" spans="2:17" s="430" customFormat="1" ht="13.5" customHeight="1">
      <c r="B52" s="878"/>
      <c r="C52" s="881" t="s">
        <v>193</v>
      </c>
      <c r="D52" s="881" t="s">
        <v>153</v>
      </c>
      <c r="E52" s="514" t="s">
        <v>19</v>
      </c>
      <c r="F52" s="356"/>
      <c r="G52" s="356"/>
      <c r="H52" s="516">
        <f>H54+H55+H57</f>
        <v>0</v>
      </c>
      <c r="I52" s="516">
        <f t="shared" ref="I52" si="38">I54+I55+I57</f>
        <v>0</v>
      </c>
      <c r="J52" s="559">
        <v>3.6</v>
      </c>
      <c r="K52" s="559">
        <v>0</v>
      </c>
      <c r="L52" s="573">
        <v>7.2</v>
      </c>
      <c r="M52" s="573">
        <v>0.35</v>
      </c>
      <c r="N52" s="586">
        <v>0.35</v>
      </c>
      <c r="O52" s="586">
        <v>0.35</v>
      </c>
      <c r="P52" s="573">
        <f t="shared" ref="P52:Q52" si="39">P54+P55+P57</f>
        <v>4.2</v>
      </c>
      <c r="Q52" s="573">
        <f t="shared" si="39"/>
        <v>4.2</v>
      </c>
    </row>
    <row r="53" spans="2:17" s="430" customFormat="1" ht="13.5" customHeight="1">
      <c r="B53" s="879"/>
      <c r="C53" s="808"/>
      <c r="D53" s="808"/>
      <c r="E53" s="503" t="s">
        <v>20</v>
      </c>
      <c r="F53" s="508"/>
      <c r="G53" s="508"/>
      <c r="H53" s="509"/>
      <c r="I53" s="509"/>
      <c r="J53" s="551"/>
      <c r="K53" s="551"/>
      <c r="L53" s="542"/>
      <c r="M53" s="542"/>
      <c r="N53" s="544"/>
      <c r="O53" s="544"/>
      <c r="P53" s="538"/>
      <c r="Q53" s="538"/>
    </row>
    <row r="54" spans="2:17" s="430" customFormat="1" ht="13.5" customHeight="1">
      <c r="B54" s="879"/>
      <c r="C54" s="808"/>
      <c r="D54" s="808"/>
      <c r="E54" s="503" t="s">
        <v>30</v>
      </c>
      <c r="F54" s="508"/>
      <c r="G54" s="508"/>
      <c r="H54" s="509">
        <v>0</v>
      </c>
      <c r="I54" s="509">
        <v>0</v>
      </c>
      <c r="J54" s="551">
        <v>0</v>
      </c>
      <c r="K54" s="551">
        <v>0</v>
      </c>
      <c r="L54" s="542">
        <v>0</v>
      </c>
      <c r="M54" s="542">
        <v>0</v>
      </c>
      <c r="N54" s="544">
        <v>0</v>
      </c>
      <c r="O54" s="544">
        <v>0</v>
      </c>
      <c r="P54" s="538">
        <v>0</v>
      </c>
      <c r="Q54" s="538">
        <v>0</v>
      </c>
    </row>
    <row r="55" spans="2:17" s="430" customFormat="1" ht="13.5" customHeight="1">
      <c r="B55" s="879"/>
      <c r="C55" s="808"/>
      <c r="D55" s="808"/>
      <c r="E55" s="503" t="s">
        <v>21</v>
      </c>
      <c r="F55" s="508"/>
      <c r="G55" s="508"/>
      <c r="H55" s="509">
        <v>0</v>
      </c>
      <c r="I55" s="509">
        <v>0</v>
      </c>
      <c r="J55" s="551">
        <v>3.6</v>
      </c>
      <c r="K55" s="551">
        <v>0</v>
      </c>
      <c r="L55" s="542">
        <v>7.2</v>
      </c>
      <c r="M55" s="542">
        <v>0.35</v>
      </c>
      <c r="N55" s="544">
        <v>0.35</v>
      </c>
      <c r="O55" s="544">
        <v>0.35</v>
      </c>
      <c r="P55" s="538">
        <v>4.2</v>
      </c>
      <c r="Q55" s="538">
        <v>4.2</v>
      </c>
    </row>
    <row r="56" spans="2:17" s="430" customFormat="1" ht="13.5" customHeight="1">
      <c r="B56" s="879"/>
      <c r="C56" s="808"/>
      <c r="D56" s="808"/>
      <c r="E56" s="503" t="s">
        <v>33</v>
      </c>
      <c r="F56" s="508"/>
      <c r="G56" s="508"/>
      <c r="H56" s="509"/>
      <c r="I56" s="509"/>
      <c r="J56" s="551"/>
      <c r="K56" s="551"/>
      <c r="L56" s="542"/>
      <c r="M56" s="542"/>
      <c r="N56" s="544"/>
      <c r="O56" s="544"/>
      <c r="P56" s="538"/>
      <c r="Q56" s="538"/>
    </row>
    <row r="57" spans="2:17" s="430" customFormat="1" ht="13.5" customHeight="1">
      <c r="B57" s="879"/>
      <c r="C57" s="808"/>
      <c r="D57" s="808"/>
      <c r="E57" s="503" t="s">
        <v>69</v>
      </c>
      <c r="F57" s="508"/>
      <c r="G57" s="508"/>
      <c r="H57" s="509">
        <v>0</v>
      </c>
      <c r="I57" s="509">
        <v>0</v>
      </c>
      <c r="J57" s="551">
        <v>0</v>
      </c>
      <c r="K57" s="551">
        <v>0</v>
      </c>
      <c r="L57" s="542">
        <v>0</v>
      </c>
      <c r="M57" s="542">
        <v>0</v>
      </c>
      <c r="N57" s="544">
        <v>0</v>
      </c>
      <c r="O57" s="544">
        <v>0</v>
      </c>
      <c r="P57" s="538">
        <v>0</v>
      </c>
      <c r="Q57" s="538">
        <v>0</v>
      </c>
    </row>
    <row r="58" spans="2:17" s="430" customFormat="1" ht="13.5" customHeight="1" thickBot="1">
      <c r="B58" s="880"/>
      <c r="C58" s="882"/>
      <c r="D58" s="882"/>
      <c r="E58" s="515" t="s">
        <v>22</v>
      </c>
      <c r="F58" s="248"/>
      <c r="G58" s="248"/>
      <c r="H58" s="517"/>
      <c r="I58" s="517"/>
      <c r="J58" s="560"/>
      <c r="K58" s="560"/>
      <c r="L58" s="574"/>
      <c r="M58" s="574"/>
      <c r="N58" s="582"/>
      <c r="O58" s="582"/>
      <c r="P58" s="579"/>
      <c r="Q58" s="579"/>
    </row>
    <row r="59" spans="2:17" ht="13.5" customHeight="1">
      <c r="B59" s="927" t="s">
        <v>116</v>
      </c>
      <c r="C59" s="931" t="s">
        <v>97</v>
      </c>
      <c r="D59" s="931" t="s">
        <v>131</v>
      </c>
      <c r="E59" s="518" t="s">
        <v>19</v>
      </c>
      <c r="F59" s="199" t="s">
        <v>77</v>
      </c>
      <c r="G59" s="199" t="s">
        <v>77</v>
      </c>
      <c r="H59" s="200" t="s">
        <v>77</v>
      </c>
      <c r="I59" s="200" t="s">
        <v>77</v>
      </c>
      <c r="J59" s="200" t="s">
        <v>77</v>
      </c>
      <c r="K59" s="200" t="s">
        <v>77</v>
      </c>
      <c r="L59" s="570" t="s">
        <v>77</v>
      </c>
      <c r="M59" s="570" t="s">
        <v>77</v>
      </c>
      <c r="N59" s="575" t="s">
        <v>77</v>
      </c>
      <c r="O59" s="575" t="s">
        <v>77</v>
      </c>
      <c r="P59" s="575" t="s">
        <v>77</v>
      </c>
      <c r="Q59" s="575" t="s">
        <v>77</v>
      </c>
    </row>
    <row r="60" spans="2:17" ht="13.5" customHeight="1">
      <c r="B60" s="910"/>
      <c r="C60" s="909"/>
      <c r="D60" s="909"/>
      <c r="E60" s="510" t="s">
        <v>20</v>
      </c>
      <c r="F60" s="33"/>
      <c r="G60" s="33"/>
      <c r="H60" s="510"/>
      <c r="I60" s="510"/>
      <c r="J60" s="504"/>
      <c r="K60" s="504"/>
      <c r="L60" s="571"/>
      <c r="M60" s="571"/>
      <c r="N60" s="120"/>
      <c r="O60" s="120"/>
      <c r="P60" s="120"/>
      <c r="Q60" s="120"/>
    </row>
    <row r="61" spans="2:17" ht="13.5" customHeight="1">
      <c r="B61" s="910"/>
      <c r="C61" s="909"/>
      <c r="D61" s="909"/>
      <c r="E61" s="510" t="s">
        <v>30</v>
      </c>
      <c r="F61" s="33" t="s">
        <v>77</v>
      </c>
      <c r="G61" s="33" t="s">
        <v>77</v>
      </c>
      <c r="H61" s="510" t="s">
        <v>77</v>
      </c>
      <c r="I61" s="510" t="s">
        <v>77</v>
      </c>
      <c r="J61" s="504" t="s">
        <v>77</v>
      </c>
      <c r="K61" s="504" t="s">
        <v>77</v>
      </c>
      <c r="L61" s="571" t="s">
        <v>77</v>
      </c>
      <c r="M61" s="571" t="s">
        <v>77</v>
      </c>
      <c r="N61" s="120" t="s">
        <v>77</v>
      </c>
      <c r="O61" s="120" t="s">
        <v>77</v>
      </c>
      <c r="P61" s="120" t="s">
        <v>77</v>
      </c>
      <c r="Q61" s="120" t="s">
        <v>77</v>
      </c>
    </row>
    <row r="62" spans="2:17" ht="13.5" customHeight="1">
      <c r="B62" s="910"/>
      <c r="C62" s="909"/>
      <c r="D62" s="909"/>
      <c r="E62" s="510" t="s">
        <v>21</v>
      </c>
      <c r="F62" s="33" t="s">
        <v>77</v>
      </c>
      <c r="G62" s="33" t="s">
        <v>77</v>
      </c>
      <c r="H62" s="504" t="s">
        <v>77</v>
      </c>
      <c r="I62" s="504" t="s">
        <v>77</v>
      </c>
      <c r="J62" s="504" t="s">
        <v>77</v>
      </c>
      <c r="K62" s="504" t="s">
        <v>77</v>
      </c>
      <c r="L62" s="571" t="s">
        <v>77</v>
      </c>
      <c r="M62" s="571" t="s">
        <v>77</v>
      </c>
      <c r="N62" s="120" t="s">
        <v>77</v>
      </c>
      <c r="O62" s="120" t="s">
        <v>77</v>
      </c>
      <c r="P62" s="120" t="s">
        <v>77</v>
      </c>
      <c r="Q62" s="120" t="s">
        <v>77</v>
      </c>
    </row>
    <row r="63" spans="2:17" ht="13.5" customHeight="1">
      <c r="B63" s="910"/>
      <c r="C63" s="909"/>
      <c r="D63" s="909"/>
      <c r="E63" s="510" t="s">
        <v>33</v>
      </c>
      <c r="F63" s="33"/>
      <c r="G63" s="33"/>
      <c r="H63" s="510"/>
      <c r="I63" s="510"/>
      <c r="J63" s="504"/>
      <c r="K63" s="504"/>
      <c r="L63" s="571"/>
      <c r="M63" s="571"/>
      <c r="N63" s="120"/>
      <c r="O63" s="120"/>
      <c r="P63" s="120"/>
      <c r="Q63" s="120"/>
    </row>
    <row r="64" spans="2:17" ht="13.5" customHeight="1">
      <c r="B64" s="910"/>
      <c r="C64" s="909"/>
      <c r="D64" s="909"/>
      <c r="E64" s="510" t="s">
        <v>69</v>
      </c>
      <c r="F64" s="33" t="s">
        <v>77</v>
      </c>
      <c r="G64" s="33" t="s">
        <v>77</v>
      </c>
      <c r="H64" s="504" t="s">
        <v>77</v>
      </c>
      <c r="I64" s="504" t="s">
        <v>77</v>
      </c>
      <c r="J64" s="504" t="s">
        <v>77</v>
      </c>
      <c r="K64" s="504" t="s">
        <v>77</v>
      </c>
      <c r="L64" s="571" t="s">
        <v>77</v>
      </c>
      <c r="M64" s="571" t="s">
        <v>77</v>
      </c>
      <c r="N64" s="120" t="s">
        <v>77</v>
      </c>
      <c r="O64" s="120" t="s">
        <v>77</v>
      </c>
      <c r="P64" s="120" t="s">
        <v>77</v>
      </c>
      <c r="Q64" s="120" t="s">
        <v>77</v>
      </c>
    </row>
    <row r="65" spans="2:17" ht="13.5" customHeight="1" thickBot="1">
      <c r="B65" s="911"/>
      <c r="C65" s="912"/>
      <c r="D65" s="912"/>
      <c r="E65" s="519" t="s">
        <v>22</v>
      </c>
      <c r="F65" s="201"/>
      <c r="G65" s="201"/>
      <c r="H65" s="519"/>
      <c r="I65" s="519"/>
      <c r="J65" s="202"/>
      <c r="K65" s="202"/>
      <c r="L65" s="576"/>
      <c r="M65" s="576"/>
      <c r="N65" s="577"/>
      <c r="O65" s="577"/>
      <c r="P65" s="590"/>
      <c r="Q65" s="590"/>
    </row>
    <row r="66" spans="2:17" ht="13.5" customHeight="1">
      <c r="B66" s="927" t="s">
        <v>117</v>
      </c>
      <c r="C66" s="931" t="s">
        <v>126</v>
      </c>
      <c r="D66" s="931" t="s">
        <v>127</v>
      </c>
      <c r="E66" s="518" t="s">
        <v>19</v>
      </c>
      <c r="F66" s="199" t="s">
        <v>77</v>
      </c>
      <c r="G66" s="199" t="s">
        <v>77</v>
      </c>
      <c r="H66" s="200" t="s">
        <v>77</v>
      </c>
      <c r="I66" s="200" t="s">
        <v>77</v>
      </c>
      <c r="J66" s="200" t="s">
        <v>77</v>
      </c>
      <c r="K66" s="200" t="s">
        <v>77</v>
      </c>
      <c r="L66" s="570" t="s">
        <v>77</v>
      </c>
      <c r="M66" s="570" t="s">
        <v>77</v>
      </c>
      <c r="N66" s="575" t="s">
        <v>77</v>
      </c>
      <c r="O66" s="575" t="s">
        <v>77</v>
      </c>
      <c r="P66" s="575" t="s">
        <v>77</v>
      </c>
      <c r="Q66" s="575" t="s">
        <v>77</v>
      </c>
    </row>
    <row r="67" spans="2:17" ht="13.5" customHeight="1">
      <c r="B67" s="910"/>
      <c r="C67" s="909"/>
      <c r="D67" s="909"/>
      <c r="E67" s="510" t="s">
        <v>20</v>
      </c>
      <c r="F67" s="33"/>
      <c r="G67" s="33"/>
      <c r="H67" s="504"/>
      <c r="I67" s="504"/>
      <c r="J67" s="504"/>
      <c r="K67" s="504"/>
      <c r="L67" s="571"/>
      <c r="M67" s="571"/>
      <c r="N67" s="120"/>
      <c r="O67" s="120"/>
      <c r="P67" s="120"/>
      <c r="Q67" s="120"/>
    </row>
    <row r="68" spans="2:17" ht="13.5" customHeight="1">
      <c r="B68" s="910"/>
      <c r="C68" s="909"/>
      <c r="D68" s="909"/>
      <c r="E68" s="510" t="s">
        <v>30</v>
      </c>
      <c r="F68" s="33" t="s">
        <v>77</v>
      </c>
      <c r="G68" s="33" t="s">
        <v>77</v>
      </c>
      <c r="H68" s="504" t="s">
        <v>77</v>
      </c>
      <c r="I68" s="504" t="s">
        <v>77</v>
      </c>
      <c r="J68" s="504" t="s">
        <v>77</v>
      </c>
      <c r="K68" s="504" t="s">
        <v>77</v>
      </c>
      <c r="L68" s="571" t="s">
        <v>77</v>
      </c>
      <c r="M68" s="571" t="s">
        <v>77</v>
      </c>
      <c r="N68" s="120" t="s">
        <v>77</v>
      </c>
      <c r="O68" s="120" t="s">
        <v>77</v>
      </c>
      <c r="P68" s="120" t="s">
        <v>77</v>
      </c>
      <c r="Q68" s="120" t="s">
        <v>77</v>
      </c>
    </row>
    <row r="69" spans="2:17" ht="13.5" customHeight="1">
      <c r="B69" s="910"/>
      <c r="C69" s="909"/>
      <c r="D69" s="909"/>
      <c r="E69" s="510" t="s">
        <v>21</v>
      </c>
      <c r="F69" s="33" t="s">
        <v>77</v>
      </c>
      <c r="G69" s="33" t="s">
        <v>77</v>
      </c>
      <c r="H69" s="504" t="s">
        <v>77</v>
      </c>
      <c r="I69" s="504" t="s">
        <v>77</v>
      </c>
      <c r="J69" s="504" t="s">
        <v>77</v>
      </c>
      <c r="K69" s="504" t="s">
        <v>77</v>
      </c>
      <c r="L69" s="571" t="s">
        <v>77</v>
      </c>
      <c r="M69" s="571" t="s">
        <v>77</v>
      </c>
      <c r="N69" s="120" t="s">
        <v>77</v>
      </c>
      <c r="O69" s="120" t="s">
        <v>77</v>
      </c>
      <c r="P69" s="120" t="s">
        <v>77</v>
      </c>
      <c r="Q69" s="120" t="s">
        <v>77</v>
      </c>
    </row>
    <row r="70" spans="2:17" ht="13.5" customHeight="1">
      <c r="B70" s="910"/>
      <c r="C70" s="909"/>
      <c r="D70" s="909"/>
      <c r="E70" s="510" t="s">
        <v>33</v>
      </c>
      <c r="F70" s="33"/>
      <c r="G70" s="33"/>
      <c r="H70" s="504"/>
      <c r="I70" s="504"/>
      <c r="J70" s="504"/>
      <c r="K70" s="504"/>
      <c r="L70" s="571"/>
      <c r="M70" s="571"/>
      <c r="N70" s="120"/>
      <c r="O70" s="120"/>
      <c r="P70" s="120"/>
      <c r="Q70" s="120"/>
    </row>
    <row r="71" spans="2:17" ht="13.5" customHeight="1">
      <c r="B71" s="910"/>
      <c r="C71" s="909"/>
      <c r="D71" s="909"/>
      <c r="E71" s="510" t="s">
        <v>69</v>
      </c>
      <c r="F71" s="33" t="s">
        <v>77</v>
      </c>
      <c r="G71" s="33" t="s">
        <v>77</v>
      </c>
      <c r="H71" s="504" t="s">
        <v>77</v>
      </c>
      <c r="I71" s="504" t="s">
        <v>77</v>
      </c>
      <c r="J71" s="504" t="s">
        <v>77</v>
      </c>
      <c r="K71" s="504" t="s">
        <v>77</v>
      </c>
      <c r="L71" s="571" t="s">
        <v>77</v>
      </c>
      <c r="M71" s="571" t="s">
        <v>77</v>
      </c>
      <c r="N71" s="120" t="s">
        <v>77</v>
      </c>
      <c r="O71" s="120" t="s">
        <v>77</v>
      </c>
      <c r="P71" s="120" t="s">
        <v>77</v>
      </c>
      <c r="Q71" s="120" t="s">
        <v>77</v>
      </c>
    </row>
    <row r="72" spans="2:17" ht="13.5" customHeight="1" thickBot="1">
      <c r="B72" s="911"/>
      <c r="C72" s="912"/>
      <c r="D72" s="912"/>
      <c r="E72" s="519" t="s">
        <v>22</v>
      </c>
      <c r="F72" s="201"/>
      <c r="G72" s="201"/>
      <c r="H72" s="202"/>
      <c r="I72" s="202"/>
      <c r="J72" s="202"/>
      <c r="K72" s="202"/>
      <c r="L72" s="576"/>
      <c r="M72" s="576"/>
      <c r="N72" s="577"/>
      <c r="O72" s="577"/>
      <c r="P72" s="590"/>
      <c r="Q72" s="590"/>
    </row>
    <row r="73" spans="2:17" ht="13.5" customHeight="1">
      <c r="B73" s="927" t="s">
        <v>118</v>
      </c>
      <c r="C73" s="931" t="s">
        <v>133</v>
      </c>
      <c r="D73" s="892" t="s">
        <v>134</v>
      </c>
      <c r="E73" s="518" t="s">
        <v>19</v>
      </c>
      <c r="F73" s="199">
        <v>30236.41</v>
      </c>
      <c r="G73" s="199">
        <v>30236.41</v>
      </c>
      <c r="H73" s="199">
        <f t="shared" ref="H73:Q73" si="40">H75+H76+H78</f>
        <v>7170.2</v>
      </c>
      <c r="I73" s="199">
        <f t="shared" si="40"/>
        <v>6661.4</v>
      </c>
      <c r="J73" s="199">
        <f t="shared" ref="J73:K73" si="41">J75+J76+J78</f>
        <v>15733.7</v>
      </c>
      <c r="K73" s="199">
        <f t="shared" si="41"/>
        <v>14819.84</v>
      </c>
      <c r="L73" s="575">
        <f t="shared" ref="L73:M73" si="42">L75+L76+L78</f>
        <v>22681</v>
      </c>
      <c r="M73" s="575">
        <f t="shared" si="42"/>
        <v>21133.34</v>
      </c>
      <c r="N73" s="575">
        <f t="shared" si="40"/>
        <v>31069.4025</v>
      </c>
      <c r="O73" s="575">
        <f t="shared" ref="O73" si="43">O75+O76+O78</f>
        <v>29432.302500000002</v>
      </c>
      <c r="P73" s="575">
        <f t="shared" si="40"/>
        <v>29626.6</v>
      </c>
      <c r="Q73" s="575">
        <f t="shared" si="40"/>
        <v>29626.6</v>
      </c>
    </row>
    <row r="74" spans="2:17" ht="13.5" customHeight="1">
      <c r="B74" s="910"/>
      <c r="C74" s="909"/>
      <c r="D74" s="871"/>
      <c r="E74" s="510" t="s">
        <v>20</v>
      </c>
      <c r="F74" s="33"/>
      <c r="G74" s="33"/>
      <c r="H74" s="33"/>
      <c r="I74" s="33"/>
      <c r="J74" s="33"/>
      <c r="K74" s="33"/>
      <c r="L74" s="120"/>
      <c r="M74" s="120"/>
      <c r="N74" s="120"/>
      <c r="O74" s="120"/>
      <c r="P74" s="120"/>
      <c r="Q74" s="120"/>
    </row>
    <row r="75" spans="2:17" ht="13.5" customHeight="1">
      <c r="B75" s="910"/>
      <c r="C75" s="909"/>
      <c r="D75" s="871"/>
      <c r="E75" s="510" t="s">
        <v>30</v>
      </c>
      <c r="F75" s="33">
        <f t="shared" ref="F75:G75" si="44">F82</f>
        <v>0</v>
      </c>
      <c r="G75" s="33">
        <f t="shared" si="44"/>
        <v>0</v>
      </c>
      <c r="H75" s="33">
        <f t="shared" ref="H75:Q75" si="45">H82</f>
        <v>0</v>
      </c>
      <c r="I75" s="33">
        <f t="shared" si="45"/>
        <v>0</v>
      </c>
      <c r="J75" s="33">
        <f t="shared" ref="J75:K75" si="46">J82</f>
        <v>0</v>
      </c>
      <c r="K75" s="33">
        <f t="shared" si="46"/>
        <v>0</v>
      </c>
      <c r="L75" s="120">
        <f t="shared" ref="L75:M75" si="47">L82</f>
        <v>0</v>
      </c>
      <c r="M75" s="120">
        <f t="shared" si="47"/>
        <v>0</v>
      </c>
      <c r="N75" s="120">
        <f t="shared" si="45"/>
        <v>0</v>
      </c>
      <c r="O75" s="120">
        <f t="shared" ref="O75" si="48">O82</f>
        <v>0</v>
      </c>
      <c r="P75" s="120">
        <f t="shared" si="45"/>
        <v>0</v>
      </c>
      <c r="Q75" s="120">
        <f t="shared" si="45"/>
        <v>0</v>
      </c>
    </row>
    <row r="76" spans="2:17" ht="13.5" customHeight="1">
      <c r="B76" s="910"/>
      <c r="C76" s="909"/>
      <c r="D76" s="871"/>
      <c r="E76" s="510" t="s">
        <v>21</v>
      </c>
      <c r="F76" s="33">
        <v>30236.41</v>
      </c>
      <c r="G76" s="33">
        <v>30236.41</v>
      </c>
      <c r="H76" s="33">
        <f t="shared" ref="H76:Q76" si="49">H83</f>
        <v>7170.2</v>
      </c>
      <c r="I76" s="33">
        <f t="shared" si="49"/>
        <v>6661.4</v>
      </c>
      <c r="J76" s="33">
        <f t="shared" ref="J76:K76" si="50">J83</f>
        <v>15733.7</v>
      </c>
      <c r="K76" s="33">
        <f t="shared" si="50"/>
        <v>14819.84</v>
      </c>
      <c r="L76" s="120">
        <f t="shared" ref="L76:M76" si="51">L83</f>
        <v>22681</v>
      </c>
      <c r="M76" s="120">
        <f t="shared" si="51"/>
        <v>21133.34</v>
      </c>
      <c r="N76" s="120">
        <f t="shared" si="49"/>
        <v>31069.4025</v>
      </c>
      <c r="O76" s="120">
        <f t="shared" ref="O76" si="52">O83</f>
        <v>29432.302500000002</v>
      </c>
      <c r="P76" s="120">
        <f t="shared" si="49"/>
        <v>29626.6</v>
      </c>
      <c r="Q76" s="120">
        <f t="shared" si="49"/>
        <v>29626.6</v>
      </c>
    </row>
    <row r="77" spans="2:17" ht="13.5" customHeight="1">
      <c r="B77" s="910"/>
      <c r="C77" s="909"/>
      <c r="D77" s="871"/>
      <c r="E77" s="510" t="s">
        <v>33</v>
      </c>
      <c r="F77" s="33"/>
      <c r="G77" s="33"/>
      <c r="H77" s="33"/>
      <c r="I77" s="33"/>
      <c r="J77" s="33"/>
      <c r="K77" s="33"/>
      <c r="L77" s="120"/>
      <c r="M77" s="120"/>
      <c r="N77" s="120"/>
      <c r="O77" s="120"/>
      <c r="P77" s="120"/>
      <c r="Q77" s="120"/>
    </row>
    <row r="78" spans="2:17" ht="13.5" customHeight="1">
      <c r="B78" s="910"/>
      <c r="C78" s="909"/>
      <c r="D78" s="871"/>
      <c r="E78" s="510" t="s">
        <v>69</v>
      </c>
      <c r="F78" s="33">
        <f>F85</f>
        <v>0</v>
      </c>
      <c r="G78" s="33">
        <f>G85</f>
        <v>0</v>
      </c>
      <c r="H78" s="33">
        <f t="shared" ref="H78:Q78" si="53">H85</f>
        <v>0</v>
      </c>
      <c r="I78" s="33">
        <f t="shared" si="53"/>
        <v>0</v>
      </c>
      <c r="J78" s="33">
        <f t="shared" ref="J78:K78" si="54">J85</f>
        <v>0</v>
      </c>
      <c r="K78" s="33">
        <f t="shared" si="54"/>
        <v>0</v>
      </c>
      <c r="L78" s="120">
        <f t="shared" ref="L78:M78" si="55">L85</f>
        <v>0</v>
      </c>
      <c r="M78" s="120">
        <f t="shared" si="55"/>
        <v>0</v>
      </c>
      <c r="N78" s="120">
        <f t="shared" si="53"/>
        <v>0</v>
      </c>
      <c r="O78" s="120">
        <f t="shared" ref="O78" si="56">O85</f>
        <v>0</v>
      </c>
      <c r="P78" s="120">
        <f t="shared" si="53"/>
        <v>0</v>
      </c>
      <c r="Q78" s="120">
        <f t="shared" si="53"/>
        <v>0</v>
      </c>
    </row>
    <row r="79" spans="2:17" ht="13.5" customHeight="1" thickBot="1">
      <c r="B79" s="911"/>
      <c r="C79" s="912"/>
      <c r="D79" s="872"/>
      <c r="E79" s="519" t="s">
        <v>22</v>
      </c>
      <c r="F79" s="201"/>
      <c r="G79" s="201"/>
      <c r="H79" s="201"/>
      <c r="I79" s="201"/>
      <c r="J79" s="201"/>
      <c r="K79" s="201"/>
      <c r="L79" s="577"/>
      <c r="M79" s="577"/>
      <c r="N79" s="577"/>
      <c r="O79" s="577"/>
      <c r="P79" s="577"/>
      <c r="Q79" s="577"/>
    </row>
    <row r="80" spans="2:17" ht="13.5" customHeight="1">
      <c r="B80" s="876"/>
      <c r="C80" s="843" t="s">
        <v>537</v>
      </c>
      <c r="D80" s="801" t="s">
        <v>413</v>
      </c>
      <c r="E80" s="502" t="s">
        <v>19</v>
      </c>
      <c r="F80" s="178"/>
      <c r="G80" s="178"/>
      <c r="H80" s="500">
        <f>H82+H83+H85</f>
        <v>7170.2</v>
      </c>
      <c r="I80" s="500">
        <f t="shared" ref="I80" si="57">I82+I83+I85</f>
        <v>6661.4</v>
      </c>
      <c r="J80" s="547">
        <v>15733.7</v>
      </c>
      <c r="K80" s="547">
        <v>14819.84</v>
      </c>
      <c r="L80" s="578">
        <v>22681</v>
      </c>
      <c r="M80" s="578">
        <v>21133.34</v>
      </c>
      <c r="N80" s="585">
        <v>31069.4025</v>
      </c>
      <c r="O80" s="585">
        <v>29432.302500000002</v>
      </c>
      <c r="P80" s="578">
        <v>29626.6</v>
      </c>
      <c r="Q80" s="578">
        <v>29626.6</v>
      </c>
    </row>
    <row r="81" spans="1:17" ht="13.5" customHeight="1">
      <c r="B81" s="876"/>
      <c r="C81" s="843"/>
      <c r="D81" s="807"/>
      <c r="E81" s="208" t="s">
        <v>20</v>
      </c>
      <c r="F81" s="350"/>
      <c r="G81" s="350"/>
      <c r="H81" s="438"/>
      <c r="I81" s="438"/>
      <c r="J81" s="551"/>
      <c r="K81" s="551"/>
      <c r="L81" s="542"/>
      <c r="M81" s="542"/>
      <c r="N81" s="539"/>
      <c r="O81" s="539"/>
      <c r="P81" s="664"/>
      <c r="Q81" s="664"/>
    </row>
    <row r="82" spans="1:17" ht="13.5" customHeight="1">
      <c r="B82" s="876"/>
      <c r="C82" s="843"/>
      <c r="D82" s="807"/>
      <c r="E82" s="208" t="s">
        <v>30</v>
      </c>
      <c r="F82" s="350"/>
      <c r="G82" s="350"/>
      <c r="H82" s="438">
        <v>0</v>
      </c>
      <c r="I82" s="438">
        <v>0</v>
      </c>
      <c r="J82" s="551">
        <v>0</v>
      </c>
      <c r="K82" s="551">
        <v>0</v>
      </c>
      <c r="L82" s="542">
        <v>0</v>
      </c>
      <c r="M82" s="542">
        <v>0</v>
      </c>
      <c r="N82" s="539">
        <v>0</v>
      </c>
      <c r="O82" s="539">
        <v>0</v>
      </c>
      <c r="P82" s="664">
        <v>0</v>
      </c>
      <c r="Q82" s="664">
        <v>0</v>
      </c>
    </row>
    <row r="83" spans="1:17" ht="13.5" customHeight="1">
      <c r="B83" s="876"/>
      <c r="C83" s="843"/>
      <c r="D83" s="807"/>
      <c r="E83" s="208" t="s">
        <v>21</v>
      </c>
      <c r="F83" s="350"/>
      <c r="G83" s="350"/>
      <c r="H83" s="438">
        <v>7170.2</v>
      </c>
      <c r="I83" s="438">
        <v>6661.4</v>
      </c>
      <c r="J83" s="551">
        <v>15733.7</v>
      </c>
      <c r="K83" s="551">
        <v>14819.84</v>
      </c>
      <c r="L83" s="542">
        <v>22681</v>
      </c>
      <c r="M83" s="542">
        <v>21133.34</v>
      </c>
      <c r="N83" s="539">
        <v>31069.4025</v>
      </c>
      <c r="O83" s="539">
        <v>29432.302500000002</v>
      </c>
      <c r="P83" s="664">
        <v>29626.6</v>
      </c>
      <c r="Q83" s="664">
        <v>29626.6</v>
      </c>
    </row>
    <row r="84" spans="1:17" ht="13.5" customHeight="1">
      <c r="B84" s="876"/>
      <c r="C84" s="843"/>
      <c r="D84" s="807"/>
      <c r="E84" s="208" t="s">
        <v>33</v>
      </c>
      <c r="F84" s="350"/>
      <c r="G84" s="350"/>
      <c r="H84" s="438"/>
      <c r="I84" s="438"/>
      <c r="J84" s="551"/>
      <c r="K84" s="551"/>
      <c r="L84" s="542"/>
      <c r="M84" s="542"/>
      <c r="N84" s="539"/>
      <c r="O84" s="539"/>
      <c r="P84" s="664"/>
      <c r="Q84" s="664"/>
    </row>
    <row r="85" spans="1:17" ht="13.5" customHeight="1">
      <c r="B85" s="876"/>
      <c r="C85" s="843"/>
      <c r="D85" s="807"/>
      <c r="E85" s="208" t="s">
        <v>69</v>
      </c>
      <c r="F85" s="350"/>
      <c r="G85" s="350"/>
      <c r="H85" s="438">
        <v>0</v>
      </c>
      <c r="I85" s="438">
        <v>0</v>
      </c>
      <c r="J85" s="551">
        <v>0</v>
      </c>
      <c r="K85" s="551">
        <v>0</v>
      </c>
      <c r="L85" s="542">
        <v>0</v>
      </c>
      <c r="M85" s="542">
        <v>0</v>
      </c>
      <c r="N85" s="539">
        <v>0</v>
      </c>
      <c r="O85" s="539">
        <v>0</v>
      </c>
      <c r="P85" s="664">
        <v>0</v>
      </c>
      <c r="Q85" s="664">
        <v>0</v>
      </c>
    </row>
    <row r="86" spans="1:17" ht="13.5" customHeight="1" thickBot="1">
      <c r="B86" s="876"/>
      <c r="C86" s="843"/>
      <c r="D86" s="800"/>
      <c r="E86" s="501" t="s">
        <v>22</v>
      </c>
      <c r="F86" s="108"/>
      <c r="G86" s="108"/>
      <c r="H86" s="499"/>
      <c r="I86" s="499"/>
      <c r="J86" s="546"/>
      <c r="K86" s="546"/>
      <c r="L86" s="641"/>
      <c r="M86" s="641"/>
      <c r="N86" s="657"/>
      <c r="O86" s="657"/>
      <c r="P86" s="665"/>
      <c r="Q86" s="665"/>
    </row>
    <row r="87" spans="1:17" ht="13.5" customHeight="1">
      <c r="A87" s="520"/>
      <c r="B87" s="927" t="s">
        <v>119</v>
      </c>
      <c r="C87" s="931" t="s">
        <v>140</v>
      </c>
      <c r="D87" s="931" t="s">
        <v>141</v>
      </c>
      <c r="E87" s="518" t="s">
        <v>19</v>
      </c>
      <c r="F87" s="199">
        <v>12362.4</v>
      </c>
      <c r="G87" s="199">
        <v>12343.19</v>
      </c>
      <c r="H87" s="200">
        <f>H89+H90+H92</f>
        <v>2980.7299999999996</v>
      </c>
      <c r="I87" s="200">
        <f t="shared" ref="I87" si="58">I89+I90+I92</f>
        <v>2839.37</v>
      </c>
      <c r="J87" s="200">
        <f>J89+J90+J92</f>
        <v>6671.38</v>
      </c>
      <c r="K87" s="200">
        <f t="shared" ref="K87" si="59">K89+K90+K92</f>
        <v>6020.1900000000005</v>
      </c>
      <c r="L87" s="570">
        <f t="shared" ref="L87:M87" si="60">L89+L90+L92</f>
        <v>9770.84094</v>
      </c>
      <c r="M87" s="570">
        <f t="shared" si="60"/>
        <v>8934.777</v>
      </c>
      <c r="N87" s="570">
        <f>N89+N90+N92</f>
        <v>12718.8</v>
      </c>
      <c r="O87" s="570">
        <f t="shared" ref="O87:Q87" si="61">O89+O90+O92</f>
        <v>12681.92626</v>
      </c>
      <c r="P87" s="570">
        <f t="shared" si="61"/>
        <v>13319.2</v>
      </c>
      <c r="Q87" s="570">
        <f t="shared" si="61"/>
        <v>12724</v>
      </c>
    </row>
    <row r="88" spans="1:17" ht="13.5" customHeight="1">
      <c r="A88" s="521"/>
      <c r="B88" s="910"/>
      <c r="C88" s="909"/>
      <c r="D88" s="909"/>
      <c r="E88" s="510" t="s">
        <v>20</v>
      </c>
      <c r="F88" s="33"/>
      <c r="G88" s="33"/>
      <c r="H88" s="504"/>
      <c r="I88" s="504"/>
      <c r="J88" s="504"/>
      <c r="K88" s="504"/>
      <c r="L88" s="571"/>
      <c r="M88" s="571"/>
      <c r="N88" s="571"/>
      <c r="O88" s="571"/>
      <c r="P88" s="571"/>
      <c r="Q88" s="571"/>
    </row>
    <row r="89" spans="1:17" ht="13.5" customHeight="1">
      <c r="A89" s="521"/>
      <c r="B89" s="910"/>
      <c r="C89" s="909"/>
      <c r="D89" s="909"/>
      <c r="E89" s="510" t="s">
        <v>30</v>
      </c>
      <c r="F89" s="33">
        <f>F117</f>
        <v>0</v>
      </c>
      <c r="G89" s="33">
        <f>G117</f>
        <v>0</v>
      </c>
      <c r="H89" s="504">
        <f>H96+H103+H110+H117</f>
        <v>0</v>
      </c>
      <c r="I89" s="504">
        <f t="shared" ref="I89" si="62">I96+I103+I110+I117</f>
        <v>0</v>
      </c>
      <c r="J89" s="504">
        <f>J96+J103+J110+J117+J124</f>
        <v>0</v>
      </c>
      <c r="K89" s="504">
        <f t="shared" ref="K89" si="63">K96+K103+K110+K117+K124</f>
        <v>0</v>
      </c>
      <c r="L89" s="571">
        <f t="shared" ref="L89:M89" si="64">L96+L103+L110+L117+L124</f>
        <v>0</v>
      </c>
      <c r="M89" s="571">
        <f t="shared" si="64"/>
        <v>0</v>
      </c>
      <c r="N89" s="571">
        <f>N96+N103+N110+N117+N124</f>
        <v>0</v>
      </c>
      <c r="O89" s="571">
        <f t="shared" ref="O89:Q89" si="65">O96+O103+O110+O117+O124</f>
        <v>0</v>
      </c>
      <c r="P89" s="571">
        <f t="shared" si="65"/>
        <v>0</v>
      </c>
      <c r="Q89" s="571">
        <f t="shared" si="65"/>
        <v>0</v>
      </c>
    </row>
    <row r="90" spans="1:17" ht="13.5" customHeight="1">
      <c r="A90" s="521"/>
      <c r="B90" s="910"/>
      <c r="C90" s="909"/>
      <c r="D90" s="909"/>
      <c r="E90" s="510" t="s">
        <v>21</v>
      </c>
      <c r="F90" s="33">
        <v>12362.4</v>
      </c>
      <c r="G90" s="33">
        <v>12343.19</v>
      </c>
      <c r="H90" s="504">
        <f>H97+H104+H111+H118</f>
        <v>2980.7299999999996</v>
      </c>
      <c r="I90" s="504">
        <f t="shared" ref="I90" si="66">I97+I104+I111+I118</f>
        <v>2839.37</v>
      </c>
      <c r="J90" s="504">
        <f>J97+J104+J111+J118+J125</f>
        <v>6671.38</v>
      </c>
      <c r="K90" s="504">
        <f t="shared" ref="K90" si="67">K97+K104+K111+K118+K125</f>
        <v>6020.1900000000005</v>
      </c>
      <c r="L90" s="571">
        <f t="shared" ref="L90:M90" si="68">L97+L104+L111+L118+L125</f>
        <v>9770.84094</v>
      </c>
      <c r="M90" s="571">
        <f t="shared" si="68"/>
        <v>8934.777</v>
      </c>
      <c r="N90" s="571">
        <f>N97+N104+N111+N118+N125</f>
        <v>12718.8</v>
      </c>
      <c r="O90" s="571">
        <f t="shared" ref="O90:Q90" si="69">O97+O104+O111+O118+O125</f>
        <v>12681.92626</v>
      </c>
      <c r="P90" s="571">
        <f t="shared" si="69"/>
        <v>13319.2</v>
      </c>
      <c r="Q90" s="571">
        <f t="shared" si="69"/>
        <v>12724</v>
      </c>
    </row>
    <row r="91" spans="1:17" ht="13.5" customHeight="1">
      <c r="A91" s="521"/>
      <c r="B91" s="910"/>
      <c r="C91" s="909"/>
      <c r="D91" s="909"/>
      <c r="E91" s="510" t="s">
        <v>33</v>
      </c>
      <c r="F91" s="33"/>
      <c r="G91" s="33"/>
      <c r="H91" s="504"/>
      <c r="I91" s="504"/>
      <c r="J91" s="504"/>
      <c r="K91" s="504"/>
      <c r="L91" s="571"/>
      <c r="M91" s="571"/>
      <c r="N91" s="571"/>
      <c r="O91" s="571"/>
      <c r="P91" s="571"/>
      <c r="Q91" s="571"/>
    </row>
    <row r="92" spans="1:17" ht="13.5" customHeight="1">
      <c r="A92" s="521"/>
      <c r="B92" s="910"/>
      <c r="C92" s="909"/>
      <c r="D92" s="909"/>
      <c r="E92" s="510" t="s">
        <v>69</v>
      </c>
      <c r="F92" s="33">
        <f>F120</f>
        <v>0</v>
      </c>
      <c r="G92" s="33">
        <f>G120</f>
        <v>0</v>
      </c>
      <c r="H92" s="504">
        <f>H99+H106+H113+H120</f>
        <v>0</v>
      </c>
      <c r="I92" s="504">
        <f t="shared" ref="I92" si="70">I99+I106+I113+I120</f>
        <v>0</v>
      </c>
      <c r="J92" s="504">
        <f>J99+J106+J113+J120+J127</f>
        <v>0</v>
      </c>
      <c r="K92" s="504">
        <f t="shared" ref="K92" si="71">K99+K106+K113+K120+K127</f>
        <v>0</v>
      </c>
      <c r="L92" s="571">
        <f t="shared" ref="L92:M92" si="72">L99+L106+L113+L120+L127</f>
        <v>0</v>
      </c>
      <c r="M92" s="571">
        <f t="shared" si="72"/>
        <v>0</v>
      </c>
      <c r="N92" s="571">
        <f>N99+N106+N113+N120+N127</f>
        <v>0</v>
      </c>
      <c r="O92" s="571">
        <f t="shared" ref="O92:Q92" si="73">O99+O106+O113+O120+O127</f>
        <v>0</v>
      </c>
      <c r="P92" s="571">
        <f t="shared" si="73"/>
        <v>0</v>
      </c>
      <c r="Q92" s="571">
        <f t="shared" si="73"/>
        <v>0</v>
      </c>
    </row>
    <row r="93" spans="1:17" ht="13.5" customHeight="1" thickBot="1">
      <c r="A93" s="521"/>
      <c r="B93" s="910"/>
      <c r="C93" s="909"/>
      <c r="D93" s="909"/>
      <c r="E93" s="511" t="s">
        <v>22</v>
      </c>
      <c r="F93" s="109"/>
      <c r="G93" s="109"/>
      <c r="H93" s="505"/>
      <c r="I93" s="505"/>
      <c r="J93" s="505"/>
      <c r="K93" s="505"/>
      <c r="L93" s="572"/>
      <c r="M93" s="572"/>
      <c r="N93" s="572"/>
      <c r="O93" s="572"/>
      <c r="P93" s="572"/>
      <c r="Q93" s="572"/>
    </row>
    <row r="94" spans="1:17" s="347" customFormat="1" ht="13.5" customHeight="1">
      <c r="A94" s="520"/>
      <c r="B94" s="878"/>
      <c r="C94" s="881" t="s">
        <v>189</v>
      </c>
      <c r="D94" s="881" t="s">
        <v>157</v>
      </c>
      <c r="E94" s="514" t="s">
        <v>19</v>
      </c>
      <c r="F94" s="375"/>
      <c r="G94" s="375"/>
      <c r="H94" s="516">
        <f>H96+H97+H99</f>
        <v>2120.84</v>
      </c>
      <c r="I94" s="516">
        <f t="shared" ref="I94:Q94" si="74">I96+I97+I99</f>
        <v>2081.85</v>
      </c>
      <c r="J94" s="559">
        <v>4208.63</v>
      </c>
      <c r="K94" s="559">
        <v>4185.8599999999997</v>
      </c>
      <c r="L94" s="573">
        <v>6268.45334</v>
      </c>
      <c r="M94" s="573">
        <v>6112.3301300000003</v>
      </c>
      <c r="N94" s="586">
        <f t="shared" si="74"/>
        <v>8206.2169599999997</v>
      </c>
      <c r="O94" s="586">
        <f t="shared" si="74"/>
        <v>8206.2169599999997</v>
      </c>
      <c r="P94" s="573">
        <f t="shared" si="74"/>
        <v>8203.15</v>
      </c>
      <c r="Q94" s="573">
        <f t="shared" si="74"/>
        <v>8203.15</v>
      </c>
    </row>
    <row r="95" spans="1:17" s="347" customFormat="1" ht="13.5" customHeight="1">
      <c r="A95" s="521"/>
      <c r="B95" s="879"/>
      <c r="C95" s="808"/>
      <c r="D95" s="808"/>
      <c r="E95" s="503" t="s">
        <v>20</v>
      </c>
      <c r="F95" s="507"/>
      <c r="G95" s="507"/>
      <c r="H95" s="509"/>
      <c r="I95" s="509"/>
      <c r="J95" s="551"/>
      <c r="K95" s="551"/>
      <c r="L95" s="542"/>
      <c r="M95" s="542"/>
      <c r="N95" s="539"/>
      <c r="O95" s="539"/>
      <c r="P95" s="538"/>
      <c r="Q95" s="538"/>
    </row>
    <row r="96" spans="1:17" s="347" customFormat="1" ht="13.5" customHeight="1">
      <c r="A96" s="521"/>
      <c r="B96" s="879"/>
      <c r="C96" s="808"/>
      <c r="D96" s="808"/>
      <c r="E96" s="503" t="s">
        <v>30</v>
      </c>
      <c r="F96" s="507"/>
      <c r="G96" s="507"/>
      <c r="H96" s="509">
        <v>0</v>
      </c>
      <c r="I96" s="509">
        <v>0</v>
      </c>
      <c r="J96" s="551">
        <v>0</v>
      </c>
      <c r="K96" s="551">
        <v>0</v>
      </c>
      <c r="L96" s="542">
        <v>0</v>
      </c>
      <c r="M96" s="542">
        <v>0</v>
      </c>
      <c r="N96" s="539">
        <v>0</v>
      </c>
      <c r="O96" s="539">
        <v>0</v>
      </c>
      <c r="P96" s="538">
        <v>0</v>
      </c>
      <c r="Q96" s="538">
        <v>0</v>
      </c>
    </row>
    <row r="97" spans="1:17" s="347" customFormat="1" ht="13.5" customHeight="1">
      <c r="A97" s="521"/>
      <c r="B97" s="879"/>
      <c r="C97" s="808"/>
      <c r="D97" s="808"/>
      <c r="E97" s="503" t="s">
        <v>21</v>
      </c>
      <c r="F97" s="507"/>
      <c r="G97" s="507"/>
      <c r="H97" s="509">
        <v>2120.84</v>
      </c>
      <c r="I97" s="509">
        <v>2081.85</v>
      </c>
      <c r="J97" s="551">
        <v>4208.63</v>
      </c>
      <c r="K97" s="551">
        <v>4185.8599999999997</v>
      </c>
      <c r="L97" s="542">
        <v>6268.45334</v>
      </c>
      <c r="M97" s="542">
        <v>6112.3301300000003</v>
      </c>
      <c r="N97" s="539">
        <v>8206.2169599999997</v>
      </c>
      <c r="O97" s="539">
        <v>8206.2169599999997</v>
      </c>
      <c r="P97" s="538">
        <v>8203.15</v>
      </c>
      <c r="Q97" s="538">
        <v>8203.15</v>
      </c>
    </row>
    <row r="98" spans="1:17" s="347" customFormat="1" ht="13.5" customHeight="1">
      <c r="A98" s="521"/>
      <c r="B98" s="879"/>
      <c r="C98" s="808"/>
      <c r="D98" s="808"/>
      <c r="E98" s="503" t="s">
        <v>33</v>
      </c>
      <c r="F98" s="507"/>
      <c r="G98" s="507"/>
      <c r="H98" s="509"/>
      <c r="I98" s="509"/>
      <c r="J98" s="551"/>
      <c r="K98" s="551"/>
      <c r="L98" s="542"/>
      <c r="M98" s="542"/>
      <c r="N98" s="539"/>
      <c r="O98" s="539"/>
      <c r="P98" s="538"/>
      <c r="Q98" s="538"/>
    </row>
    <row r="99" spans="1:17" s="347" customFormat="1" ht="13.5" customHeight="1">
      <c r="A99" s="521"/>
      <c r="B99" s="879"/>
      <c r="C99" s="808"/>
      <c r="D99" s="808"/>
      <c r="E99" s="503" t="s">
        <v>69</v>
      </c>
      <c r="F99" s="507"/>
      <c r="G99" s="507"/>
      <c r="H99" s="509">
        <v>0</v>
      </c>
      <c r="I99" s="509">
        <v>0</v>
      </c>
      <c r="J99" s="551">
        <v>0</v>
      </c>
      <c r="K99" s="551">
        <v>0</v>
      </c>
      <c r="L99" s="542">
        <v>0</v>
      </c>
      <c r="M99" s="542">
        <v>0</v>
      </c>
      <c r="N99" s="539">
        <v>0</v>
      </c>
      <c r="O99" s="539">
        <v>0</v>
      </c>
      <c r="P99" s="538">
        <v>0</v>
      </c>
      <c r="Q99" s="538">
        <v>0</v>
      </c>
    </row>
    <row r="100" spans="1:17" s="347" customFormat="1" ht="13.5" customHeight="1" thickBot="1">
      <c r="A100" s="522"/>
      <c r="B100" s="880"/>
      <c r="C100" s="882"/>
      <c r="D100" s="882"/>
      <c r="E100" s="515" t="s">
        <v>22</v>
      </c>
      <c r="F100" s="249"/>
      <c r="G100" s="249"/>
      <c r="H100" s="517"/>
      <c r="I100" s="517"/>
      <c r="J100" s="560"/>
      <c r="K100" s="560"/>
      <c r="L100" s="574"/>
      <c r="M100" s="574"/>
      <c r="N100" s="590"/>
      <c r="O100" s="590"/>
      <c r="P100" s="579"/>
      <c r="Q100" s="579"/>
    </row>
    <row r="101" spans="1:17" s="347" customFormat="1" ht="13.5" customHeight="1">
      <c r="A101" s="520"/>
      <c r="B101" s="878"/>
      <c r="C101" s="881" t="s">
        <v>185</v>
      </c>
      <c r="D101" s="881" t="s">
        <v>733</v>
      </c>
      <c r="E101" s="514" t="s">
        <v>19</v>
      </c>
      <c r="F101" s="375"/>
      <c r="G101" s="375"/>
      <c r="H101" s="516">
        <f>H103+H104+H106</f>
        <v>201.22</v>
      </c>
      <c r="I101" s="516">
        <f t="shared" ref="I101" si="75">I103+I104+I106</f>
        <v>139.82</v>
      </c>
      <c r="J101" s="559">
        <v>1172.02</v>
      </c>
      <c r="K101" s="559">
        <v>591</v>
      </c>
      <c r="L101" s="573">
        <v>1588.84033</v>
      </c>
      <c r="M101" s="573">
        <v>976.29520000000002</v>
      </c>
      <c r="N101" s="586">
        <v>2034.6393599999999</v>
      </c>
      <c r="O101" s="586">
        <v>2010.0555999999999</v>
      </c>
      <c r="P101" s="573">
        <v>2634.92</v>
      </c>
      <c r="Q101" s="573">
        <v>2040.76</v>
      </c>
    </row>
    <row r="102" spans="1:17" s="347" customFormat="1" ht="13.5" customHeight="1">
      <c r="A102" s="521"/>
      <c r="B102" s="879"/>
      <c r="C102" s="808"/>
      <c r="D102" s="808"/>
      <c r="E102" s="503" t="s">
        <v>20</v>
      </c>
      <c r="F102" s="507"/>
      <c r="G102" s="507"/>
      <c r="H102" s="509"/>
      <c r="I102" s="509"/>
      <c r="J102" s="551"/>
      <c r="K102" s="551"/>
      <c r="L102" s="542"/>
      <c r="M102" s="542"/>
      <c r="N102" s="539"/>
      <c r="O102" s="539"/>
      <c r="P102" s="538"/>
      <c r="Q102" s="538"/>
    </row>
    <row r="103" spans="1:17" s="347" customFormat="1" ht="13.5" customHeight="1">
      <c r="A103" s="521"/>
      <c r="B103" s="879"/>
      <c r="C103" s="808"/>
      <c r="D103" s="808"/>
      <c r="E103" s="503" t="s">
        <v>30</v>
      </c>
      <c r="F103" s="507"/>
      <c r="G103" s="507"/>
      <c r="H103" s="509">
        <v>0</v>
      </c>
      <c r="I103" s="509">
        <v>0</v>
      </c>
      <c r="J103" s="551">
        <v>0</v>
      </c>
      <c r="K103" s="551">
        <v>0</v>
      </c>
      <c r="L103" s="542">
        <v>0</v>
      </c>
      <c r="M103" s="542">
        <v>0</v>
      </c>
      <c r="N103" s="539">
        <v>0</v>
      </c>
      <c r="O103" s="539">
        <v>0</v>
      </c>
      <c r="P103" s="538">
        <v>0</v>
      </c>
      <c r="Q103" s="538">
        <v>0</v>
      </c>
    </row>
    <row r="104" spans="1:17" s="347" customFormat="1" ht="13.5" customHeight="1">
      <c r="A104" s="521"/>
      <c r="B104" s="879"/>
      <c r="C104" s="808"/>
      <c r="D104" s="808"/>
      <c r="E104" s="503" t="s">
        <v>21</v>
      </c>
      <c r="F104" s="507"/>
      <c r="G104" s="507"/>
      <c r="H104" s="509">
        <v>201.22</v>
      </c>
      <c r="I104" s="509">
        <v>139.82</v>
      </c>
      <c r="J104" s="551">
        <v>1172.02</v>
      </c>
      <c r="K104" s="551">
        <v>591</v>
      </c>
      <c r="L104" s="542">
        <v>1588.84033</v>
      </c>
      <c r="M104" s="542">
        <v>976.29520000000002</v>
      </c>
      <c r="N104" s="539">
        <v>2034.6393599999999</v>
      </c>
      <c r="O104" s="539">
        <v>2010.0555999999999</v>
      </c>
      <c r="P104" s="538">
        <v>2634.92</v>
      </c>
      <c r="Q104" s="538">
        <v>2040.76</v>
      </c>
    </row>
    <row r="105" spans="1:17" s="347" customFormat="1" ht="13.5" customHeight="1">
      <c r="A105" s="521"/>
      <c r="B105" s="879"/>
      <c r="C105" s="808"/>
      <c r="D105" s="808"/>
      <c r="E105" s="503" t="s">
        <v>33</v>
      </c>
      <c r="F105" s="507"/>
      <c r="G105" s="507"/>
      <c r="H105" s="509"/>
      <c r="I105" s="509"/>
      <c r="J105" s="551"/>
      <c r="K105" s="551"/>
      <c r="L105" s="542"/>
      <c r="M105" s="542"/>
      <c r="N105" s="539"/>
      <c r="O105" s="539"/>
      <c r="P105" s="538"/>
      <c r="Q105" s="538"/>
    </row>
    <row r="106" spans="1:17" s="347" customFormat="1" ht="13.5" customHeight="1">
      <c r="A106" s="521"/>
      <c r="B106" s="879"/>
      <c r="C106" s="808"/>
      <c r="D106" s="808"/>
      <c r="E106" s="503" t="s">
        <v>69</v>
      </c>
      <c r="F106" s="507"/>
      <c r="G106" s="507"/>
      <c r="H106" s="509">
        <v>0</v>
      </c>
      <c r="I106" s="509">
        <v>0</v>
      </c>
      <c r="J106" s="551">
        <v>0</v>
      </c>
      <c r="K106" s="551">
        <v>0</v>
      </c>
      <c r="L106" s="542">
        <v>0</v>
      </c>
      <c r="M106" s="542">
        <v>0</v>
      </c>
      <c r="N106" s="539">
        <v>0</v>
      </c>
      <c r="O106" s="539">
        <v>0</v>
      </c>
      <c r="P106" s="538">
        <v>0</v>
      </c>
      <c r="Q106" s="538">
        <v>0</v>
      </c>
    </row>
    <row r="107" spans="1:17" s="347" customFormat="1" ht="13.5" customHeight="1" thickBot="1">
      <c r="A107" s="522"/>
      <c r="B107" s="880"/>
      <c r="C107" s="882"/>
      <c r="D107" s="882"/>
      <c r="E107" s="515" t="s">
        <v>22</v>
      </c>
      <c r="F107" s="249"/>
      <c r="G107" s="249"/>
      <c r="H107" s="517"/>
      <c r="I107" s="517"/>
      <c r="J107" s="560"/>
      <c r="K107" s="560"/>
      <c r="L107" s="574"/>
      <c r="M107" s="574"/>
      <c r="N107" s="590"/>
      <c r="O107" s="590"/>
      <c r="P107" s="579"/>
      <c r="Q107" s="579"/>
    </row>
    <row r="108" spans="1:17" s="347" customFormat="1" ht="13.5" customHeight="1">
      <c r="B108" s="903"/>
      <c r="C108" s="799" t="s">
        <v>734</v>
      </c>
      <c r="D108" s="799" t="s">
        <v>735</v>
      </c>
      <c r="E108" s="502" t="s">
        <v>19</v>
      </c>
      <c r="F108" s="512"/>
      <c r="G108" s="512"/>
      <c r="H108" s="500">
        <f>H110+H111+H113</f>
        <v>0.39</v>
      </c>
      <c r="I108" s="500">
        <f t="shared" ref="I108" si="76">I110+I111+I113</f>
        <v>0.39</v>
      </c>
      <c r="J108" s="547">
        <v>0.92</v>
      </c>
      <c r="K108" s="547">
        <v>0.89</v>
      </c>
      <c r="L108" s="578">
        <v>1.5049999999999999</v>
      </c>
      <c r="M108" s="578">
        <v>1.4803200000000001</v>
      </c>
      <c r="N108" s="585">
        <v>2.1240299999999999</v>
      </c>
      <c r="O108" s="585">
        <v>2.1240299999999999</v>
      </c>
      <c r="P108" s="578">
        <v>3.11</v>
      </c>
      <c r="Q108" s="578">
        <v>2.0699999999999998</v>
      </c>
    </row>
    <row r="109" spans="1:17" s="347" customFormat="1" ht="13.5" customHeight="1">
      <c r="B109" s="879"/>
      <c r="C109" s="808"/>
      <c r="D109" s="808"/>
      <c r="E109" s="348" t="s">
        <v>20</v>
      </c>
      <c r="F109" s="349"/>
      <c r="G109" s="349"/>
      <c r="H109" s="438"/>
      <c r="I109" s="431"/>
      <c r="J109" s="547"/>
      <c r="K109" s="547"/>
      <c r="L109" s="578"/>
      <c r="M109" s="578"/>
      <c r="N109" s="655"/>
      <c r="O109" s="655"/>
      <c r="P109" s="580"/>
      <c r="Q109" s="580"/>
    </row>
    <row r="110" spans="1:17" s="347" customFormat="1" ht="13.5" customHeight="1">
      <c r="B110" s="879"/>
      <c r="C110" s="808"/>
      <c r="D110" s="808"/>
      <c r="E110" s="348" t="s">
        <v>30</v>
      </c>
      <c r="F110" s="349"/>
      <c r="G110" s="349"/>
      <c r="H110" s="438">
        <v>0</v>
      </c>
      <c r="I110" s="431">
        <v>0</v>
      </c>
      <c r="J110" s="547">
        <v>0</v>
      </c>
      <c r="K110" s="547">
        <v>0</v>
      </c>
      <c r="L110" s="578">
        <v>0</v>
      </c>
      <c r="M110" s="578">
        <v>0</v>
      </c>
      <c r="N110" s="655">
        <v>0</v>
      </c>
      <c r="O110" s="655">
        <v>0</v>
      </c>
      <c r="P110" s="580">
        <v>0</v>
      </c>
      <c r="Q110" s="580">
        <v>0</v>
      </c>
    </row>
    <row r="111" spans="1:17" s="347" customFormat="1" ht="13.5" customHeight="1">
      <c r="B111" s="879"/>
      <c r="C111" s="808"/>
      <c r="D111" s="808"/>
      <c r="E111" s="348" t="s">
        <v>21</v>
      </c>
      <c r="F111" s="349"/>
      <c r="G111" s="349"/>
      <c r="H111" s="438">
        <v>0.39</v>
      </c>
      <c r="I111" s="431">
        <v>0.39</v>
      </c>
      <c r="J111" s="547">
        <v>0.92</v>
      </c>
      <c r="K111" s="547">
        <v>0.89</v>
      </c>
      <c r="L111" s="578">
        <v>1.5049999999999999</v>
      </c>
      <c r="M111" s="578">
        <v>1.4803200000000001</v>
      </c>
      <c r="N111" s="655">
        <v>2.1240299999999999</v>
      </c>
      <c r="O111" s="655">
        <v>2.1240299999999999</v>
      </c>
      <c r="P111" s="580">
        <v>3.11</v>
      </c>
      <c r="Q111" s="580">
        <v>2.0699999999999998</v>
      </c>
    </row>
    <row r="112" spans="1:17" s="347" customFormat="1" ht="13.5" customHeight="1">
      <c r="B112" s="879"/>
      <c r="C112" s="808"/>
      <c r="D112" s="808"/>
      <c r="E112" s="348" t="s">
        <v>33</v>
      </c>
      <c r="F112" s="349"/>
      <c r="G112" s="349"/>
      <c r="H112" s="438"/>
      <c r="I112" s="431"/>
      <c r="J112" s="547"/>
      <c r="K112" s="547"/>
      <c r="L112" s="578"/>
      <c r="M112" s="578"/>
      <c r="N112" s="655"/>
      <c r="O112" s="655"/>
      <c r="P112" s="580"/>
      <c r="Q112" s="580"/>
    </row>
    <row r="113" spans="2:17" s="347" customFormat="1" ht="13.5" customHeight="1">
      <c r="B113" s="879"/>
      <c r="C113" s="808"/>
      <c r="D113" s="808"/>
      <c r="E113" s="348" t="s">
        <v>69</v>
      </c>
      <c r="F113" s="349"/>
      <c r="G113" s="349"/>
      <c r="H113" s="438">
        <v>0</v>
      </c>
      <c r="I113" s="431">
        <v>0</v>
      </c>
      <c r="J113" s="547">
        <v>0</v>
      </c>
      <c r="K113" s="547">
        <v>0</v>
      </c>
      <c r="L113" s="578">
        <v>0</v>
      </c>
      <c r="M113" s="578">
        <v>0</v>
      </c>
      <c r="N113" s="655">
        <v>0</v>
      </c>
      <c r="O113" s="655">
        <v>0</v>
      </c>
      <c r="P113" s="580">
        <v>0</v>
      </c>
      <c r="Q113" s="580">
        <v>0</v>
      </c>
    </row>
    <row r="114" spans="2:17" s="347" customFormat="1" ht="13.5" customHeight="1" thickBot="1">
      <c r="B114" s="880"/>
      <c r="C114" s="882"/>
      <c r="D114" s="882"/>
      <c r="E114" s="352" t="s">
        <v>22</v>
      </c>
      <c r="F114" s="249"/>
      <c r="G114" s="249"/>
      <c r="H114" s="442"/>
      <c r="I114" s="443"/>
      <c r="J114" s="561"/>
      <c r="K114" s="561"/>
      <c r="L114" s="706"/>
      <c r="M114" s="706"/>
      <c r="N114" s="707"/>
      <c r="O114" s="707"/>
      <c r="P114" s="581"/>
      <c r="Q114" s="581"/>
    </row>
    <row r="115" spans="2:17" ht="13.5" customHeight="1">
      <c r="B115" s="875"/>
      <c r="C115" s="885" t="s">
        <v>736</v>
      </c>
      <c r="D115" s="873" t="s">
        <v>157</v>
      </c>
      <c r="E115" s="351" t="s">
        <v>19</v>
      </c>
      <c r="F115" s="180"/>
      <c r="G115" s="180"/>
      <c r="H115" s="441">
        <f>H117+H118+H120</f>
        <v>658.28</v>
      </c>
      <c r="I115" s="441">
        <f t="shared" ref="I115:P115" si="77">I117+I118+I120</f>
        <v>617.30999999999995</v>
      </c>
      <c r="J115" s="559">
        <v>1288.79</v>
      </c>
      <c r="K115" s="559">
        <v>1241.42</v>
      </c>
      <c r="L115" s="573">
        <v>1910.8535899999999</v>
      </c>
      <c r="M115" s="573">
        <v>1843.48135</v>
      </c>
      <c r="N115" s="586">
        <v>2474.2830399999998</v>
      </c>
      <c r="O115" s="586">
        <v>2461.9930599999998</v>
      </c>
      <c r="P115" s="573">
        <f t="shared" si="77"/>
        <v>2477.35</v>
      </c>
      <c r="Q115" s="573">
        <f>Q117+Q118+Q120</f>
        <v>2477.35</v>
      </c>
    </row>
    <row r="116" spans="2:17" ht="13.5" customHeight="1">
      <c r="B116" s="876"/>
      <c r="C116" s="843"/>
      <c r="D116" s="826"/>
      <c r="E116" s="348" t="s">
        <v>20</v>
      </c>
      <c r="F116" s="350"/>
      <c r="G116" s="350"/>
      <c r="H116" s="438"/>
      <c r="I116" s="438"/>
      <c r="J116" s="551"/>
      <c r="K116" s="551"/>
      <c r="L116" s="542"/>
      <c r="M116" s="542"/>
      <c r="N116" s="539"/>
      <c r="O116" s="539"/>
      <c r="P116" s="664"/>
      <c r="Q116" s="664"/>
    </row>
    <row r="117" spans="2:17" ht="13.5" customHeight="1">
      <c r="B117" s="876"/>
      <c r="C117" s="843"/>
      <c r="D117" s="826"/>
      <c r="E117" s="348" t="s">
        <v>30</v>
      </c>
      <c r="F117" s="350"/>
      <c r="G117" s="350"/>
      <c r="H117" s="438">
        <v>0</v>
      </c>
      <c r="I117" s="438">
        <v>0</v>
      </c>
      <c r="J117" s="551">
        <v>0</v>
      </c>
      <c r="K117" s="551">
        <v>0</v>
      </c>
      <c r="L117" s="542">
        <v>0</v>
      </c>
      <c r="M117" s="542">
        <v>0</v>
      </c>
      <c r="N117" s="539">
        <v>0</v>
      </c>
      <c r="O117" s="539">
        <v>0</v>
      </c>
      <c r="P117" s="664">
        <v>0</v>
      </c>
      <c r="Q117" s="664">
        <v>0</v>
      </c>
    </row>
    <row r="118" spans="2:17" ht="13.5" customHeight="1">
      <c r="B118" s="876"/>
      <c r="C118" s="843"/>
      <c r="D118" s="826"/>
      <c r="E118" s="348" t="s">
        <v>21</v>
      </c>
      <c r="F118" s="350"/>
      <c r="G118" s="350"/>
      <c r="H118" s="438">
        <v>658.28</v>
      </c>
      <c r="I118" s="438">
        <v>617.30999999999995</v>
      </c>
      <c r="J118" s="551">
        <v>1288.79</v>
      </c>
      <c r="K118" s="551">
        <v>1241.42</v>
      </c>
      <c r="L118" s="542">
        <v>1910.8535899999999</v>
      </c>
      <c r="M118" s="542">
        <v>1843.48135</v>
      </c>
      <c r="N118" s="539">
        <v>2474.2830399999998</v>
      </c>
      <c r="O118" s="539">
        <v>2461.9930599999998</v>
      </c>
      <c r="P118" s="664">
        <v>2477.35</v>
      </c>
      <c r="Q118" s="664">
        <v>2477.35</v>
      </c>
    </row>
    <row r="119" spans="2:17" ht="13.5" customHeight="1">
      <c r="B119" s="876"/>
      <c r="C119" s="843"/>
      <c r="D119" s="826"/>
      <c r="E119" s="348" t="s">
        <v>33</v>
      </c>
      <c r="F119" s="350"/>
      <c r="G119" s="350"/>
      <c r="H119" s="438"/>
      <c r="I119" s="438"/>
      <c r="J119" s="551"/>
      <c r="K119" s="551"/>
      <c r="L119" s="542"/>
      <c r="M119" s="542"/>
      <c r="N119" s="539"/>
      <c r="O119" s="539"/>
      <c r="P119" s="664"/>
      <c r="Q119" s="664"/>
    </row>
    <row r="120" spans="2:17" ht="13.5" customHeight="1">
      <c r="B120" s="876"/>
      <c r="C120" s="843"/>
      <c r="D120" s="826"/>
      <c r="E120" s="348" t="s">
        <v>69</v>
      </c>
      <c r="F120" s="350"/>
      <c r="G120" s="350"/>
      <c r="H120" s="438">
        <v>0</v>
      </c>
      <c r="I120" s="438">
        <v>0</v>
      </c>
      <c r="J120" s="551">
        <v>0</v>
      </c>
      <c r="K120" s="551">
        <v>0</v>
      </c>
      <c r="L120" s="542">
        <v>0</v>
      </c>
      <c r="M120" s="542">
        <v>0</v>
      </c>
      <c r="N120" s="539">
        <v>0</v>
      </c>
      <c r="O120" s="539">
        <v>0</v>
      </c>
      <c r="P120" s="664">
        <v>0</v>
      </c>
      <c r="Q120" s="664">
        <v>0</v>
      </c>
    </row>
    <row r="121" spans="2:17" ht="13.5" customHeight="1" thickBot="1">
      <c r="B121" s="877"/>
      <c r="C121" s="886"/>
      <c r="D121" s="874"/>
      <c r="E121" s="352" t="s">
        <v>22</v>
      </c>
      <c r="F121" s="184"/>
      <c r="G121" s="184"/>
      <c r="H121" s="442"/>
      <c r="I121" s="442"/>
      <c r="J121" s="560"/>
      <c r="K121" s="560"/>
      <c r="L121" s="574"/>
      <c r="M121" s="574"/>
      <c r="N121" s="590"/>
      <c r="O121" s="590"/>
      <c r="P121" s="708"/>
      <c r="Q121" s="708"/>
    </row>
    <row r="122" spans="2:17" s="430" customFormat="1" ht="13.5" customHeight="1">
      <c r="B122" s="875"/>
      <c r="C122" s="885" t="s">
        <v>548</v>
      </c>
      <c r="D122" s="873" t="s">
        <v>157</v>
      </c>
      <c r="E122" s="444" t="s">
        <v>19</v>
      </c>
      <c r="F122" s="180"/>
      <c r="G122" s="180"/>
      <c r="H122" s="441">
        <v>0</v>
      </c>
      <c r="I122" s="441">
        <v>0</v>
      </c>
      <c r="J122" s="559">
        <v>1.02</v>
      </c>
      <c r="K122" s="559">
        <v>1.02</v>
      </c>
      <c r="L122" s="573">
        <v>1.18868</v>
      </c>
      <c r="M122" s="573">
        <v>1.19</v>
      </c>
      <c r="N122" s="586">
        <v>1.53661</v>
      </c>
      <c r="O122" s="586">
        <v>1.53661</v>
      </c>
      <c r="P122" s="573">
        <v>0.67</v>
      </c>
      <c r="Q122" s="573">
        <v>0.67</v>
      </c>
    </row>
    <row r="123" spans="2:17" s="430" customFormat="1" ht="13.5" customHeight="1">
      <c r="B123" s="876"/>
      <c r="C123" s="843"/>
      <c r="D123" s="826"/>
      <c r="E123" s="434" t="s">
        <v>20</v>
      </c>
      <c r="F123" s="440"/>
      <c r="G123" s="440"/>
      <c r="H123" s="438"/>
      <c r="I123" s="438"/>
      <c r="J123" s="551"/>
      <c r="K123" s="551"/>
      <c r="L123" s="542"/>
      <c r="M123" s="542"/>
      <c r="N123" s="539"/>
      <c r="O123" s="539"/>
      <c r="P123" s="664"/>
      <c r="Q123" s="664"/>
    </row>
    <row r="124" spans="2:17" s="430" customFormat="1" ht="13.5" customHeight="1">
      <c r="B124" s="876"/>
      <c r="C124" s="843"/>
      <c r="D124" s="826"/>
      <c r="E124" s="434" t="s">
        <v>30</v>
      </c>
      <c r="F124" s="440"/>
      <c r="G124" s="440"/>
      <c r="H124" s="438">
        <v>0</v>
      </c>
      <c r="I124" s="438">
        <v>0</v>
      </c>
      <c r="J124" s="551">
        <v>0</v>
      </c>
      <c r="K124" s="551">
        <v>0</v>
      </c>
      <c r="L124" s="542">
        <v>0</v>
      </c>
      <c r="M124" s="542">
        <v>0</v>
      </c>
      <c r="N124" s="539">
        <v>0</v>
      </c>
      <c r="O124" s="539">
        <v>0</v>
      </c>
      <c r="P124" s="664">
        <v>0</v>
      </c>
      <c r="Q124" s="664">
        <v>0</v>
      </c>
    </row>
    <row r="125" spans="2:17" s="430" customFormat="1" ht="13.5" customHeight="1">
      <c r="B125" s="876"/>
      <c r="C125" s="843"/>
      <c r="D125" s="826"/>
      <c r="E125" s="434" t="s">
        <v>21</v>
      </c>
      <c r="F125" s="440"/>
      <c r="G125" s="440"/>
      <c r="H125" s="438">
        <v>0</v>
      </c>
      <c r="I125" s="438">
        <v>0</v>
      </c>
      <c r="J125" s="551">
        <v>1.02</v>
      </c>
      <c r="K125" s="551">
        <v>1.02</v>
      </c>
      <c r="L125" s="542">
        <v>1.18868</v>
      </c>
      <c r="M125" s="542">
        <v>1.19</v>
      </c>
      <c r="N125" s="539">
        <v>1.53661</v>
      </c>
      <c r="O125" s="539">
        <v>1.53661</v>
      </c>
      <c r="P125" s="664">
        <v>0.67</v>
      </c>
      <c r="Q125" s="664">
        <v>0.67</v>
      </c>
    </row>
    <row r="126" spans="2:17" s="430" customFormat="1" ht="13.5" customHeight="1">
      <c r="B126" s="876"/>
      <c r="C126" s="843"/>
      <c r="D126" s="826"/>
      <c r="E126" s="434" t="s">
        <v>33</v>
      </c>
      <c r="F126" s="440"/>
      <c r="G126" s="440"/>
      <c r="H126" s="438"/>
      <c r="I126" s="438"/>
      <c r="J126" s="551"/>
      <c r="K126" s="551"/>
      <c r="L126" s="542"/>
      <c r="M126" s="542"/>
      <c r="N126" s="539"/>
      <c r="O126" s="539"/>
      <c r="P126" s="664"/>
      <c r="Q126" s="664"/>
    </row>
    <row r="127" spans="2:17" s="430" customFormat="1" ht="13.5" customHeight="1">
      <c r="B127" s="876"/>
      <c r="C127" s="843"/>
      <c r="D127" s="826"/>
      <c r="E127" s="434" t="s">
        <v>69</v>
      </c>
      <c r="F127" s="440"/>
      <c r="G127" s="440"/>
      <c r="H127" s="438">
        <v>0</v>
      </c>
      <c r="I127" s="438">
        <v>0</v>
      </c>
      <c r="J127" s="551">
        <v>0</v>
      </c>
      <c r="K127" s="551">
        <v>0</v>
      </c>
      <c r="L127" s="542">
        <v>0</v>
      </c>
      <c r="M127" s="542">
        <v>0</v>
      </c>
      <c r="N127" s="539">
        <v>0</v>
      </c>
      <c r="O127" s="539">
        <v>0</v>
      </c>
      <c r="P127" s="664">
        <v>0</v>
      </c>
      <c r="Q127" s="664">
        <v>0</v>
      </c>
    </row>
    <row r="128" spans="2:17" s="430" customFormat="1" ht="13.5" customHeight="1" thickBot="1">
      <c r="B128" s="877"/>
      <c r="C128" s="886"/>
      <c r="D128" s="874"/>
      <c r="E128" s="445" t="s">
        <v>22</v>
      </c>
      <c r="F128" s="184"/>
      <c r="G128" s="184"/>
      <c r="H128" s="442"/>
      <c r="I128" s="442"/>
      <c r="J128" s="560"/>
      <c r="K128" s="560"/>
      <c r="L128" s="574"/>
      <c r="M128" s="574"/>
      <c r="N128" s="590"/>
      <c r="O128" s="590"/>
      <c r="P128" s="708"/>
      <c r="Q128" s="708"/>
    </row>
    <row r="129" spans="1:17" ht="13.5" customHeight="1">
      <c r="B129" s="927" t="s">
        <v>328</v>
      </c>
      <c r="C129" s="931" t="s">
        <v>128</v>
      </c>
      <c r="D129" s="931" t="s">
        <v>129</v>
      </c>
      <c r="E129" s="215" t="s">
        <v>19</v>
      </c>
      <c r="F129" s="200">
        <v>510.8</v>
      </c>
      <c r="G129" s="200">
        <v>510.54</v>
      </c>
      <c r="H129" s="200">
        <f t="shared" ref="H129:N129" si="78">H131+H132+H134</f>
        <v>0</v>
      </c>
      <c r="I129" s="200">
        <f t="shared" si="78"/>
        <v>0</v>
      </c>
      <c r="J129" s="200">
        <f t="shared" ref="J129:K129" si="79">J131+J132+J134</f>
        <v>0</v>
      </c>
      <c r="K129" s="200">
        <f t="shared" si="79"/>
        <v>0</v>
      </c>
      <c r="L129" s="570">
        <f t="shared" ref="L129:M129" si="80">L131+L132+L134</f>
        <v>0</v>
      </c>
      <c r="M129" s="570">
        <f t="shared" si="80"/>
        <v>0</v>
      </c>
      <c r="N129" s="570">
        <f t="shared" si="78"/>
        <v>0</v>
      </c>
      <c r="O129" s="570">
        <f t="shared" ref="O129:Q129" si="81">O131+O132+O134</f>
        <v>0</v>
      </c>
      <c r="P129" s="570">
        <f t="shared" si="81"/>
        <v>0</v>
      </c>
      <c r="Q129" s="570">
        <f t="shared" si="81"/>
        <v>0</v>
      </c>
    </row>
    <row r="130" spans="1:17" ht="13.5" customHeight="1">
      <c r="B130" s="910"/>
      <c r="C130" s="909"/>
      <c r="D130" s="909"/>
      <c r="E130" s="211" t="s">
        <v>20</v>
      </c>
      <c r="F130" s="318"/>
      <c r="G130" s="318"/>
      <c r="H130" s="363"/>
      <c r="I130" s="363"/>
      <c r="J130" s="435"/>
      <c r="K130" s="435"/>
      <c r="L130" s="571"/>
      <c r="M130" s="571"/>
      <c r="N130" s="571"/>
      <c r="O130" s="571"/>
      <c r="P130" s="571"/>
      <c r="Q130" s="571"/>
    </row>
    <row r="131" spans="1:17" ht="13.5" customHeight="1">
      <c r="B131" s="910"/>
      <c r="C131" s="909"/>
      <c r="D131" s="909"/>
      <c r="E131" s="211" t="s">
        <v>30</v>
      </c>
      <c r="F131" s="318">
        <v>0</v>
      </c>
      <c r="G131" s="318">
        <v>0</v>
      </c>
      <c r="H131" s="363">
        <f>H138</f>
        <v>0</v>
      </c>
      <c r="I131" s="363">
        <f>I138</f>
        <v>0</v>
      </c>
      <c r="J131" s="435">
        <f t="shared" ref="J131:K131" si="82">J138</f>
        <v>0</v>
      </c>
      <c r="K131" s="435">
        <f t="shared" si="82"/>
        <v>0</v>
      </c>
      <c r="L131" s="571">
        <f t="shared" ref="L131:M131" si="83">L138</f>
        <v>0</v>
      </c>
      <c r="M131" s="571">
        <f t="shared" si="83"/>
        <v>0</v>
      </c>
      <c r="N131" s="571">
        <f>N138</f>
        <v>0</v>
      </c>
      <c r="O131" s="571">
        <f t="shared" ref="O131:Q131" si="84">O138</f>
        <v>0</v>
      </c>
      <c r="P131" s="571">
        <f t="shared" si="84"/>
        <v>0</v>
      </c>
      <c r="Q131" s="571">
        <f t="shared" si="84"/>
        <v>0</v>
      </c>
    </row>
    <row r="132" spans="1:17" ht="13.5" customHeight="1">
      <c r="B132" s="910"/>
      <c r="C132" s="909"/>
      <c r="D132" s="909"/>
      <c r="E132" s="211" t="s">
        <v>21</v>
      </c>
      <c r="F132" s="318">
        <v>459.7</v>
      </c>
      <c r="G132" s="318">
        <v>459.45</v>
      </c>
      <c r="H132" s="363">
        <f>H139</f>
        <v>0</v>
      </c>
      <c r="I132" s="363">
        <f>I139</f>
        <v>0</v>
      </c>
      <c r="J132" s="435">
        <f t="shared" ref="J132:K132" si="85">J139</f>
        <v>0</v>
      </c>
      <c r="K132" s="435">
        <f t="shared" si="85"/>
        <v>0</v>
      </c>
      <c r="L132" s="571">
        <f t="shared" ref="L132:M132" si="86">L139</f>
        <v>0</v>
      </c>
      <c r="M132" s="571">
        <f t="shared" si="86"/>
        <v>0</v>
      </c>
      <c r="N132" s="571">
        <f>N139</f>
        <v>0</v>
      </c>
      <c r="O132" s="571">
        <f t="shared" ref="O132:Q132" si="87">O139</f>
        <v>0</v>
      </c>
      <c r="P132" s="571">
        <f t="shared" si="87"/>
        <v>0</v>
      </c>
      <c r="Q132" s="571">
        <f t="shared" si="87"/>
        <v>0</v>
      </c>
    </row>
    <row r="133" spans="1:17" ht="13.5" customHeight="1">
      <c r="B133" s="910"/>
      <c r="C133" s="909"/>
      <c r="D133" s="909"/>
      <c r="E133" s="211" t="s">
        <v>33</v>
      </c>
      <c r="F133" s="318"/>
      <c r="G133" s="318"/>
      <c r="H133" s="363"/>
      <c r="I133" s="363"/>
      <c r="J133" s="435"/>
      <c r="K133" s="435"/>
      <c r="L133" s="571"/>
      <c r="M133" s="571"/>
      <c r="N133" s="571"/>
      <c r="O133" s="571"/>
      <c r="P133" s="571"/>
      <c r="Q133" s="571"/>
    </row>
    <row r="134" spans="1:17" ht="13.5" customHeight="1">
      <c r="B134" s="910"/>
      <c r="C134" s="909"/>
      <c r="D134" s="909"/>
      <c r="E134" s="211" t="s">
        <v>69</v>
      </c>
      <c r="F134" s="318">
        <v>51.1</v>
      </c>
      <c r="G134" s="318">
        <v>51.09</v>
      </c>
      <c r="H134" s="363">
        <f>H141</f>
        <v>0</v>
      </c>
      <c r="I134" s="363">
        <f>I141</f>
        <v>0</v>
      </c>
      <c r="J134" s="435">
        <f t="shared" ref="J134:K134" si="88">J141</f>
        <v>0</v>
      </c>
      <c r="K134" s="435">
        <f t="shared" si="88"/>
        <v>0</v>
      </c>
      <c r="L134" s="571">
        <f t="shared" ref="L134:M134" si="89">L141</f>
        <v>0</v>
      </c>
      <c r="M134" s="571">
        <f t="shared" si="89"/>
        <v>0</v>
      </c>
      <c r="N134" s="571">
        <f>N141</f>
        <v>0</v>
      </c>
      <c r="O134" s="571">
        <f t="shared" ref="O134:Q134" si="90">O141</f>
        <v>0</v>
      </c>
      <c r="P134" s="571">
        <f t="shared" si="90"/>
        <v>0</v>
      </c>
      <c r="Q134" s="571">
        <f t="shared" si="90"/>
        <v>0</v>
      </c>
    </row>
    <row r="135" spans="1:17" ht="13.5" customHeight="1" thickBot="1">
      <c r="B135" s="911"/>
      <c r="C135" s="912"/>
      <c r="D135" s="912"/>
      <c r="E135" s="216" t="s">
        <v>22</v>
      </c>
      <c r="F135" s="202"/>
      <c r="G135" s="202"/>
      <c r="H135" s="202"/>
      <c r="I135" s="202"/>
      <c r="J135" s="202"/>
      <c r="K135" s="202"/>
      <c r="L135" s="576"/>
      <c r="M135" s="576"/>
      <c r="N135" s="576"/>
      <c r="O135" s="576"/>
      <c r="P135" s="576"/>
      <c r="Q135" s="576"/>
    </row>
    <row r="136" spans="1:17" ht="13.5" customHeight="1">
      <c r="B136" s="932"/>
      <c r="C136" s="885" t="s">
        <v>244</v>
      </c>
      <c r="D136" s="885" t="s">
        <v>161</v>
      </c>
      <c r="E136" s="213" t="s">
        <v>19</v>
      </c>
      <c r="F136" s="180"/>
      <c r="G136" s="180"/>
      <c r="H136" s="441">
        <f>H138+H139+H141</f>
        <v>0</v>
      </c>
      <c r="I136" s="441">
        <f t="shared" ref="I136:Q136" si="91">I138+I139+I141</f>
        <v>0</v>
      </c>
      <c r="J136" s="559">
        <v>0</v>
      </c>
      <c r="K136" s="559">
        <v>0</v>
      </c>
      <c r="L136" s="573">
        <v>0</v>
      </c>
      <c r="M136" s="573">
        <v>0</v>
      </c>
      <c r="N136" s="586">
        <f t="shared" si="91"/>
        <v>0</v>
      </c>
      <c r="O136" s="586">
        <v>0</v>
      </c>
      <c r="P136" s="573">
        <f t="shared" si="91"/>
        <v>0</v>
      </c>
      <c r="Q136" s="573">
        <f t="shared" si="91"/>
        <v>0</v>
      </c>
    </row>
    <row r="137" spans="1:17" ht="13.5" customHeight="1">
      <c r="A137" s="224"/>
      <c r="B137" s="933"/>
      <c r="C137" s="843"/>
      <c r="D137" s="843"/>
      <c r="E137" s="208" t="s">
        <v>20</v>
      </c>
      <c r="F137" s="362"/>
      <c r="G137" s="362"/>
      <c r="H137" s="438"/>
      <c r="I137" s="438"/>
      <c r="J137" s="551"/>
      <c r="K137" s="551"/>
      <c r="L137" s="542"/>
      <c r="M137" s="542"/>
      <c r="N137" s="539"/>
      <c r="O137" s="539"/>
      <c r="P137" s="538"/>
      <c r="Q137" s="538"/>
    </row>
    <row r="138" spans="1:17" ht="13.5" customHeight="1">
      <c r="B138" s="933"/>
      <c r="C138" s="843"/>
      <c r="D138" s="843"/>
      <c r="E138" s="208" t="s">
        <v>30</v>
      </c>
      <c r="F138" s="362"/>
      <c r="G138" s="362"/>
      <c r="H138" s="438">
        <v>0</v>
      </c>
      <c r="I138" s="438">
        <v>0</v>
      </c>
      <c r="J138" s="551">
        <v>0</v>
      </c>
      <c r="K138" s="551">
        <v>0</v>
      </c>
      <c r="L138" s="542">
        <v>0</v>
      </c>
      <c r="M138" s="542">
        <v>0</v>
      </c>
      <c r="N138" s="539">
        <v>0</v>
      </c>
      <c r="O138" s="539">
        <v>0</v>
      </c>
      <c r="P138" s="538">
        <v>0</v>
      </c>
      <c r="Q138" s="538">
        <v>0</v>
      </c>
    </row>
    <row r="139" spans="1:17" ht="13.5" customHeight="1">
      <c r="B139" s="933"/>
      <c r="C139" s="843"/>
      <c r="D139" s="843"/>
      <c r="E139" s="208" t="s">
        <v>21</v>
      </c>
      <c r="F139" s="362"/>
      <c r="G139" s="362"/>
      <c r="H139" s="438">
        <v>0</v>
      </c>
      <c r="I139" s="438">
        <v>0</v>
      </c>
      <c r="J139" s="551">
        <v>0</v>
      </c>
      <c r="K139" s="551">
        <v>0</v>
      </c>
      <c r="L139" s="542">
        <v>0</v>
      </c>
      <c r="M139" s="542">
        <v>0</v>
      </c>
      <c r="N139" s="539">
        <v>0</v>
      </c>
      <c r="O139" s="539">
        <v>0</v>
      </c>
      <c r="P139" s="538">
        <v>0</v>
      </c>
      <c r="Q139" s="538">
        <v>0</v>
      </c>
    </row>
    <row r="140" spans="1:17" ht="13.5" customHeight="1">
      <c r="B140" s="933"/>
      <c r="C140" s="843"/>
      <c r="D140" s="843"/>
      <c r="E140" s="208" t="s">
        <v>33</v>
      </c>
      <c r="F140" s="362"/>
      <c r="G140" s="362"/>
      <c r="H140" s="438"/>
      <c r="I140" s="438"/>
      <c r="J140" s="551"/>
      <c r="K140" s="551"/>
      <c r="L140" s="542"/>
      <c r="M140" s="542"/>
      <c r="N140" s="539"/>
      <c r="O140" s="539"/>
      <c r="P140" s="538"/>
      <c r="Q140" s="538"/>
    </row>
    <row r="141" spans="1:17" ht="13.5" customHeight="1">
      <c r="B141" s="933"/>
      <c r="C141" s="843"/>
      <c r="D141" s="843"/>
      <c r="E141" s="208" t="s">
        <v>69</v>
      </c>
      <c r="F141" s="362"/>
      <c r="G141" s="362"/>
      <c r="H141" s="438">
        <v>0</v>
      </c>
      <c r="I141" s="438">
        <v>0</v>
      </c>
      <c r="J141" s="551">
        <v>0</v>
      </c>
      <c r="K141" s="551">
        <v>0</v>
      </c>
      <c r="L141" s="542">
        <v>0</v>
      </c>
      <c r="M141" s="542">
        <v>0</v>
      </c>
      <c r="N141" s="539">
        <v>0</v>
      </c>
      <c r="O141" s="539">
        <v>0</v>
      </c>
      <c r="P141" s="538">
        <v>0</v>
      </c>
      <c r="Q141" s="538">
        <v>0</v>
      </c>
    </row>
    <row r="142" spans="1:17" ht="13.5" customHeight="1" thickBot="1">
      <c r="B142" s="934"/>
      <c r="C142" s="886"/>
      <c r="D142" s="886"/>
      <c r="E142" s="214" t="s">
        <v>22</v>
      </c>
      <c r="F142" s="184"/>
      <c r="G142" s="184"/>
      <c r="H142" s="442"/>
      <c r="I142" s="442"/>
      <c r="J142" s="560"/>
      <c r="K142" s="560"/>
      <c r="L142" s="574"/>
      <c r="M142" s="574"/>
      <c r="N142" s="590"/>
      <c r="O142" s="590"/>
      <c r="P142" s="579"/>
      <c r="Q142" s="579"/>
    </row>
    <row r="143" spans="1:17" ht="13.5" customHeight="1">
      <c r="B143" s="928">
        <v>2</v>
      </c>
      <c r="C143" s="935" t="s">
        <v>72</v>
      </c>
      <c r="D143" s="935" t="s">
        <v>864</v>
      </c>
      <c r="E143" s="242" t="s">
        <v>19</v>
      </c>
      <c r="F143" s="326">
        <f t="shared" ref="F143:G143" si="92">F145+F146+F148</f>
        <v>40859.399999999994</v>
      </c>
      <c r="G143" s="326">
        <f t="shared" si="92"/>
        <v>40473.06</v>
      </c>
      <c r="H143" s="373">
        <f t="shared" ref="H143:I143" si="93">H145+H146+H148</f>
        <v>9675.5400000000009</v>
      </c>
      <c r="I143" s="373">
        <f t="shared" si="93"/>
        <v>7371.0400000000009</v>
      </c>
      <c r="J143" s="467">
        <f t="shared" ref="J143:K143" si="94">J145+J146+J148</f>
        <v>21972.379999999997</v>
      </c>
      <c r="K143" s="467">
        <f t="shared" si="94"/>
        <v>20979.77</v>
      </c>
      <c r="L143" s="567">
        <f t="shared" ref="L143:M143" si="95">L145+L146+L148</f>
        <v>33599.13078</v>
      </c>
      <c r="M143" s="567">
        <f t="shared" si="95"/>
        <v>26592.752189999996</v>
      </c>
      <c r="N143" s="567">
        <f t="shared" ref="N143:Q143" si="96">N145+N146+N148</f>
        <v>44615.233420000004</v>
      </c>
      <c r="O143" s="567">
        <f t="shared" si="96"/>
        <v>39125.276589999994</v>
      </c>
      <c r="P143" s="567">
        <f t="shared" si="96"/>
        <v>45137.069000000003</v>
      </c>
      <c r="Q143" s="567">
        <f t="shared" si="96"/>
        <v>45137.069000000003</v>
      </c>
    </row>
    <row r="144" spans="1:17" ht="13.5" customHeight="1">
      <c r="B144" s="929"/>
      <c r="C144" s="923"/>
      <c r="D144" s="923"/>
      <c r="E144" s="236" t="s">
        <v>20</v>
      </c>
      <c r="F144" s="322"/>
      <c r="G144" s="322"/>
      <c r="H144" s="364"/>
      <c r="I144" s="364"/>
      <c r="J144" s="454"/>
      <c r="K144" s="454"/>
      <c r="L144" s="568"/>
      <c r="M144" s="568"/>
      <c r="N144" s="568"/>
      <c r="O144" s="568"/>
      <c r="P144" s="568"/>
      <c r="Q144" s="568"/>
    </row>
    <row r="145" spans="2:17" ht="13.5" customHeight="1">
      <c r="B145" s="929"/>
      <c r="C145" s="923"/>
      <c r="D145" s="923"/>
      <c r="E145" s="236" t="s">
        <v>30</v>
      </c>
      <c r="F145" s="322">
        <f t="shared" ref="F145:I146" si="97">F152+F187+F215+F250</f>
        <v>109.7</v>
      </c>
      <c r="G145" s="322">
        <f t="shared" si="97"/>
        <v>109.7</v>
      </c>
      <c r="H145" s="364">
        <f t="shared" si="97"/>
        <v>0</v>
      </c>
      <c r="I145" s="364">
        <f t="shared" si="97"/>
        <v>0</v>
      </c>
      <c r="J145" s="454">
        <f t="shared" ref="J145:K145" si="98">J152+J187+J215+J250</f>
        <v>9.5</v>
      </c>
      <c r="K145" s="454">
        <f t="shared" si="98"/>
        <v>0</v>
      </c>
      <c r="L145" s="568">
        <f t="shared" ref="L145:M145" si="99">L152+L187+L215+L250</f>
        <v>9.5</v>
      </c>
      <c r="M145" s="568">
        <f t="shared" si="99"/>
        <v>9.5</v>
      </c>
      <c r="N145" s="568">
        <f t="shared" ref="N145:Q145" si="100">N152+N187+N215+N250</f>
        <v>9.5</v>
      </c>
      <c r="O145" s="568">
        <f t="shared" si="100"/>
        <v>9.5</v>
      </c>
      <c r="P145" s="568">
        <f t="shared" si="100"/>
        <v>0</v>
      </c>
      <c r="Q145" s="568">
        <f t="shared" si="100"/>
        <v>0</v>
      </c>
    </row>
    <row r="146" spans="2:17" ht="13.5" customHeight="1">
      <c r="B146" s="929"/>
      <c r="C146" s="923"/>
      <c r="D146" s="923"/>
      <c r="E146" s="236" t="s">
        <v>21</v>
      </c>
      <c r="F146" s="322">
        <f t="shared" si="97"/>
        <v>1151.69</v>
      </c>
      <c r="G146" s="322">
        <f t="shared" si="97"/>
        <v>1151.69</v>
      </c>
      <c r="H146" s="364">
        <f t="shared" si="97"/>
        <v>0</v>
      </c>
      <c r="I146" s="364">
        <f t="shared" si="97"/>
        <v>0</v>
      </c>
      <c r="J146" s="454">
        <f t="shared" ref="J146:K146" si="101">J153+J188+J216+J251</f>
        <v>455.21000000000004</v>
      </c>
      <c r="K146" s="454">
        <f t="shared" si="101"/>
        <v>339.56</v>
      </c>
      <c r="L146" s="568">
        <f t="shared" ref="L146:M146" si="102">L153+L188+L216+L251</f>
        <v>633.30241999999998</v>
      </c>
      <c r="M146" s="568">
        <f t="shared" si="102"/>
        <v>619.47327999999993</v>
      </c>
      <c r="N146" s="568">
        <f t="shared" ref="N146:Q146" si="103">N153+N188+N216+N251</f>
        <v>886.17142000000001</v>
      </c>
      <c r="O146" s="568">
        <f t="shared" si="103"/>
        <v>886.17142000000001</v>
      </c>
      <c r="P146" s="568">
        <f t="shared" si="103"/>
        <v>0</v>
      </c>
      <c r="Q146" s="568">
        <f t="shared" si="103"/>
        <v>0</v>
      </c>
    </row>
    <row r="147" spans="2:17" ht="13.5" customHeight="1">
      <c r="B147" s="929"/>
      <c r="C147" s="923"/>
      <c r="D147" s="923"/>
      <c r="E147" s="236" t="s">
        <v>33</v>
      </c>
      <c r="F147" s="322"/>
      <c r="G147" s="322"/>
      <c r="H147" s="364"/>
      <c r="I147" s="364"/>
      <c r="J147" s="454"/>
      <c r="K147" s="454"/>
      <c r="L147" s="568"/>
      <c r="M147" s="568"/>
      <c r="N147" s="568"/>
      <c r="O147" s="568"/>
      <c r="P147" s="568"/>
      <c r="Q147" s="568"/>
    </row>
    <row r="148" spans="2:17" ht="13.5" customHeight="1">
      <c r="B148" s="929"/>
      <c r="C148" s="923"/>
      <c r="D148" s="923"/>
      <c r="E148" s="236" t="s">
        <v>69</v>
      </c>
      <c r="F148" s="322">
        <f>F155+F190+F218+F253</f>
        <v>39598.009999999995</v>
      </c>
      <c r="G148" s="322">
        <f>G155+G190+G218+G253</f>
        <v>39211.67</v>
      </c>
      <c r="H148" s="364">
        <f>H155+H190+H218+H253</f>
        <v>9675.5400000000009</v>
      </c>
      <c r="I148" s="364">
        <f>I155+I190+I218+I253</f>
        <v>7371.0400000000009</v>
      </c>
      <c r="J148" s="454">
        <f t="shared" ref="J148:K148" si="104">J155+J190+J218+J253</f>
        <v>21507.67</v>
      </c>
      <c r="K148" s="454">
        <f t="shared" si="104"/>
        <v>20640.21</v>
      </c>
      <c r="L148" s="568">
        <f t="shared" ref="L148:M148" si="105">L155+L190+L218+L253</f>
        <v>32956.32836</v>
      </c>
      <c r="M148" s="568">
        <f t="shared" si="105"/>
        <v>25963.778909999997</v>
      </c>
      <c r="N148" s="568">
        <f t="shared" ref="N148:Q148" si="106">N155+N190+N218+N253</f>
        <v>43719.562000000005</v>
      </c>
      <c r="O148" s="568">
        <f t="shared" si="106"/>
        <v>38229.605169999995</v>
      </c>
      <c r="P148" s="568">
        <f t="shared" si="106"/>
        <v>45137.069000000003</v>
      </c>
      <c r="Q148" s="568">
        <f t="shared" si="106"/>
        <v>45137.069000000003</v>
      </c>
    </row>
    <row r="149" spans="2:17" ht="13.5" customHeight="1" thickBot="1">
      <c r="B149" s="930"/>
      <c r="C149" s="924"/>
      <c r="D149" s="924"/>
      <c r="E149" s="243" t="s">
        <v>22</v>
      </c>
      <c r="F149" s="324"/>
      <c r="G149" s="324"/>
      <c r="H149" s="374"/>
      <c r="I149" s="374"/>
      <c r="J149" s="464"/>
      <c r="K149" s="464"/>
      <c r="L149" s="569"/>
      <c r="M149" s="569"/>
      <c r="N149" s="569"/>
      <c r="O149" s="569"/>
      <c r="P149" s="569"/>
      <c r="Q149" s="569"/>
    </row>
    <row r="150" spans="2:17" ht="13.5" customHeight="1">
      <c r="B150" s="891" t="s">
        <v>120</v>
      </c>
      <c r="C150" s="892" t="s">
        <v>105</v>
      </c>
      <c r="D150" s="892" t="s">
        <v>92</v>
      </c>
      <c r="E150" s="369" t="s">
        <v>19</v>
      </c>
      <c r="F150" s="200">
        <v>3805.37</v>
      </c>
      <c r="G150" s="200">
        <v>3644.15</v>
      </c>
      <c r="H150" s="200">
        <f>H152+H153+H155</f>
        <v>808.39</v>
      </c>
      <c r="I150" s="200">
        <f t="shared" ref="I150" si="107">I152+I153+I155</f>
        <v>692.5</v>
      </c>
      <c r="J150" s="200">
        <f>J152+J153+J155</f>
        <v>1814.03</v>
      </c>
      <c r="K150" s="200">
        <f t="shared" ref="K150" si="108">K152+K153+K155</f>
        <v>1622.58</v>
      </c>
      <c r="L150" s="570">
        <f t="shared" ref="L150:N150" si="109">L152+L153+L155</f>
        <v>2811.0232000000001</v>
      </c>
      <c r="M150" s="570">
        <f t="shared" si="109"/>
        <v>2425.9788199999998</v>
      </c>
      <c r="N150" s="570">
        <f t="shared" si="109"/>
        <v>3749.4327699999999</v>
      </c>
      <c r="O150" s="570">
        <f t="shared" ref="O150:Q150" si="110">O152+O153+O155</f>
        <v>3412.7138199999999</v>
      </c>
      <c r="P150" s="570">
        <f t="shared" si="110"/>
        <v>3878.2139999999999</v>
      </c>
      <c r="Q150" s="570">
        <f t="shared" si="110"/>
        <v>3878.2139999999999</v>
      </c>
    </row>
    <row r="151" spans="2:17" ht="13.5" customHeight="1">
      <c r="B151" s="868"/>
      <c r="C151" s="871"/>
      <c r="D151" s="871"/>
      <c r="E151" s="366" t="s">
        <v>20</v>
      </c>
      <c r="F151" s="363"/>
      <c r="G151" s="363"/>
      <c r="H151" s="363"/>
      <c r="I151" s="363"/>
      <c r="J151" s="453"/>
      <c r="K151" s="453"/>
      <c r="L151" s="571"/>
      <c r="M151" s="571"/>
      <c r="N151" s="571"/>
      <c r="O151" s="571"/>
      <c r="P151" s="571"/>
      <c r="Q151" s="571"/>
    </row>
    <row r="152" spans="2:17" ht="13.5" customHeight="1">
      <c r="B152" s="868"/>
      <c r="C152" s="871"/>
      <c r="D152" s="871"/>
      <c r="E152" s="366" t="s">
        <v>30</v>
      </c>
      <c r="F152" s="363">
        <v>0</v>
      </c>
      <c r="G152" s="363">
        <v>0</v>
      </c>
      <c r="H152" s="363">
        <f>H159+H166</f>
        <v>0</v>
      </c>
      <c r="I152" s="363">
        <f t="shared" ref="I152" si="111">I159+I166</f>
        <v>0</v>
      </c>
      <c r="J152" s="453">
        <f>J159+J166+J173+J180</f>
        <v>0</v>
      </c>
      <c r="K152" s="453">
        <f t="shared" ref="K152" si="112">K159+K166+K173+K180</f>
        <v>0</v>
      </c>
      <c r="L152" s="571">
        <f t="shared" ref="L152:N152" si="113">L159+L166+L173+L180</f>
        <v>0</v>
      </c>
      <c r="M152" s="571">
        <f t="shared" si="113"/>
        <v>0</v>
      </c>
      <c r="N152" s="571">
        <f t="shared" si="113"/>
        <v>0</v>
      </c>
      <c r="O152" s="571">
        <f t="shared" ref="O152:Q152" si="114">O159+O166+O173+O180</f>
        <v>0</v>
      </c>
      <c r="P152" s="571">
        <f t="shared" si="114"/>
        <v>0</v>
      </c>
      <c r="Q152" s="571">
        <f t="shared" si="114"/>
        <v>0</v>
      </c>
    </row>
    <row r="153" spans="2:17" ht="13.5" customHeight="1">
      <c r="B153" s="868"/>
      <c r="C153" s="871"/>
      <c r="D153" s="871"/>
      <c r="E153" s="366" t="s">
        <v>21</v>
      </c>
      <c r="F153" s="363">
        <v>85.98</v>
      </c>
      <c r="G153" s="363">
        <v>85.98</v>
      </c>
      <c r="H153" s="363">
        <f>H160+H167</f>
        <v>0</v>
      </c>
      <c r="I153" s="363">
        <f t="shared" ref="I153" si="115">I160+I167</f>
        <v>0</v>
      </c>
      <c r="J153" s="453">
        <f>J160+J167+J174+J181</f>
        <v>30.759999999999998</v>
      </c>
      <c r="K153" s="453">
        <f t="shared" ref="K153" si="116">K160+K167+K174+K181</f>
        <v>23.49</v>
      </c>
      <c r="L153" s="571">
        <f t="shared" ref="L153:N153" si="117">L160+L167+L174+L181</f>
        <v>30.756</v>
      </c>
      <c r="M153" s="571">
        <f t="shared" si="117"/>
        <v>23.485999999999997</v>
      </c>
      <c r="N153" s="571">
        <f t="shared" si="117"/>
        <v>51.620999999999995</v>
      </c>
      <c r="O153" s="571">
        <f t="shared" ref="O153:Q153" si="118">O160+O167+O174+O181</f>
        <v>51.620999999999995</v>
      </c>
      <c r="P153" s="571">
        <f t="shared" si="118"/>
        <v>0</v>
      </c>
      <c r="Q153" s="571">
        <f t="shared" si="118"/>
        <v>0</v>
      </c>
    </row>
    <row r="154" spans="2:17" ht="13.5" customHeight="1">
      <c r="B154" s="868"/>
      <c r="C154" s="871"/>
      <c r="D154" s="871"/>
      <c r="E154" s="366" t="s">
        <v>33</v>
      </c>
      <c r="F154" s="363"/>
      <c r="G154" s="363"/>
      <c r="H154" s="363"/>
      <c r="I154" s="363"/>
      <c r="J154" s="453"/>
      <c r="K154" s="453"/>
      <c r="L154" s="571"/>
      <c r="M154" s="571"/>
      <c r="N154" s="571"/>
      <c r="O154" s="571"/>
      <c r="P154" s="571"/>
      <c r="Q154" s="571"/>
    </row>
    <row r="155" spans="2:17" ht="13.5" customHeight="1">
      <c r="B155" s="868"/>
      <c r="C155" s="871"/>
      <c r="D155" s="871"/>
      <c r="E155" s="366" t="s">
        <v>69</v>
      </c>
      <c r="F155" s="363">
        <v>3719.39</v>
      </c>
      <c r="G155" s="363">
        <v>3558.17</v>
      </c>
      <c r="H155" s="363">
        <f>H162+H169</f>
        <v>808.39</v>
      </c>
      <c r="I155" s="363">
        <f t="shared" ref="I155" si="119">I162+I169</f>
        <v>692.5</v>
      </c>
      <c r="J155" s="453">
        <f>J162+J169+J176+J183</f>
        <v>1783.27</v>
      </c>
      <c r="K155" s="453">
        <f t="shared" ref="K155" si="120">K162+K169+K176+K183</f>
        <v>1599.09</v>
      </c>
      <c r="L155" s="571">
        <f t="shared" ref="L155:N155" si="121">L162+L169+L176+L183</f>
        <v>2780.2672000000002</v>
      </c>
      <c r="M155" s="571">
        <f t="shared" si="121"/>
        <v>2402.4928199999999</v>
      </c>
      <c r="N155" s="571">
        <f t="shared" si="121"/>
        <v>3697.8117699999998</v>
      </c>
      <c r="O155" s="571">
        <f t="shared" ref="O155:Q155" si="122">O162+O169+O176+O183</f>
        <v>3361.0928199999998</v>
      </c>
      <c r="P155" s="571">
        <f t="shared" si="122"/>
        <v>3878.2139999999999</v>
      </c>
      <c r="Q155" s="571">
        <f t="shared" si="122"/>
        <v>3878.2139999999999</v>
      </c>
    </row>
    <row r="156" spans="2:17" ht="13.5" customHeight="1" thickBot="1">
      <c r="B156" s="869"/>
      <c r="C156" s="872"/>
      <c r="D156" s="872"/>
      <c r="E156" s="370" t="s">
        <v>22</v>
      </c>
      <c r="F156" s="202"/>
      <c r="G156" s="202"/>
      <c r="H156" s="202"/>
      <c r="I156" s="202"/>
      <c r="J156" s="202"/>
      <c r="K156" s="202"/>
      <c r="L156" s="576"/>
      <c r="M156" s="576"/>
      <c r="N156" s="576"/>
      <c r="O156" s="576"/>
      <c r="P156" s="576"/>
      <c r="Q156" s="576"/>
    </row>
    <row r="157" spans="2:17" ht="13.5" customHeight="1">
      <c r="B157" s="875"/>
      <c r="C157" s="885" t="s">
        <v>189</v>
      </c>
      <c r="D157" s="883" t="s">
        <v>402</v>
      </c>
      <c r="E157" s="371" t="s">
        <v>19</v>
      </c>
      <c r="F157" s="180"/>
      <c r="G157" s="180"/>
      <c r="H157" s="460">
        <f>H159+H160+H162</f>
        <v>216.58</v>
      </c>
      <c r="I157" s="460">
        <f t="shared" ref="I157:Q157" si="123">I159+I160+I162</f>
        <v>161.9</v>
      </c>
      <c r="J157" s="559">
        <v>474.29</v>
      </c>
      <c r="K157" s="559">
        <v>416.84</v>
      </c>
      <c r="L157" s="573">
        <v>808.29449</v>
      </c>
      <c r="M157" s="573">
        <v>632.69494999999995</v>
      </c>
      <c r="N157" s="586">
        <v>1065.1820499999999</v>
      </c>
      <c r="O157" s="586">
        <v>916.49495000000002</v>
      </c>
      <c r="P157" s="573">
        <f t="shared" si="123"/>
        <v>1028.741</v>
      </c>
      <c r="Q157" s="573">
        <f t="shared" si="123"/>
        <v>1028.741</v>
      </c>
    </row>
    <row r="158" spans="2:17" ht="13.5" customHeight="1">
      <c r="B158" s="876"/>
      <c r="C158" s="843"/>
      <c r="D158" s="807"/>
      <c r="E158" s="359" t="s">
        <v>20</v>
      </c>
      <c r="F158" s="362"/>
      <c r="G158" s="362"/>
      <c r="H158" s="448"/>
      <c r="I158" s="448"/>
      <c r="J158" s="551"/>
      <c r="K158" s="551"/>
      <c r="L158" s="542"/>
      <c r="M158" s="542"/>
      <c r="N158" s="539"/>
      <c r="O158" s="539"/>
      <c r="P158" s="538"/>
      <c r="Q158" s="538"/>
    </row>
    <row r="159" spans="2:17" ht="13.5" customHeight="1">
      <c r="B159" s="876"/>
      <c r="C159" s="843"/>
      <c r="D159" s="807"/>
      <c r="E159" s="359" t="s">
        <v>30</v>
      </c>
      <c r="F159" s="362"/>
      <c r="G159" s="362"/>
      <c r="H159" s="448">
        <v>0</v>
      </c>
      <c r="I159" s="448">
        <v>0</v>
      </c>
      <c r="J159" s="551">
        <v>0</v>
      </c>
      <c r="K159" s="551">
        <v>0</v>
      </c>
      <c r="L159" s="542">
        <v>0</v>
      </c>
      <c r="M159" s="542">
        <v>0</v>
      </c>
      <c r="N159" s="539">
        <v>0</v>
      </c>
      <c r="O159" s="539">
        <v>0</v>
      </c>
      <c r="P159" s="538">
        <v>0</v>
      </c>
      <c r="Q159" s="538">
        <v>0</v>
      </c>
    </row>
    <row r="160" spans="2:17" ht="13.5" customHeight="1">
      <c r="B160" s="876"/>
      <c r="C160" s="843"/>
      <c r="D160" s="807"/>
      <c r="E160" s="359" t="s">
        <v>21</v>
      </c>
      <c r="F160" s="362"/>
      <c r="G160" s="362"/>
      <c r="H160" s="448">
        <v>0</v>
      </c>
      <c r="I160" s="448">
        <v>0</v>
      </c>
      <c r="J160" s="551">
        <v>0</v>
      </c>
      <c r="K160" s="551">
        <v>0</v>
      </c>
      <c r="L160" s="542">
        <v>0</v>
      </c>
      <c r="M160" s="542">
        <v>0</v>
      </c>
      <c r="N160" s="539">
        <v>0</v>
      </c>
      <c r="O160" s="539">
        <v>0</v>
      </c>
      <c r="P160" s="538">
        <v>0</v>
      </c>
      <c r="Q160" s="538">
        <v>0</v>
      </c>
    </row>
    <row r="161" spans="1:17" ht="13.5" customHeight="1">
      <c r="B161" s="876"/>
      <c r="C161" s="843"/>
      <c r="D161" s="807"/>
      <c r="E161" s="359" t="s">
        <v>33</v>
      </c>
      <c r="F161" s="362"/>
      <c r="G161" s="362"/>
      <c r="H161" s="448"/>
      <c r="I161" s="448"/>
      <c r="J161" s="551"/>
      <c r="K161" s="551"/>
      <c r="L161" s="542"/>
      <c r="M161" s="542"/>
      <c r="N161" s="539"/>
      <c r="O161" s="539"/>
      <c r="P161" s="538"/>
      <c r="Q161" s="538"/>
    </row>
    <row r="162" spans="1:17" ht="13.5" customHeight="1">
      <c r="B162" s="876"/>
      <c r="C162" s="843"/>
      <c r="D162" s="807"/>
      <c r="E162" s="359" t="s">
        <v>69</v>
      </c>
      <c r="F162" s="362"/>
      <c r="G162" s="362"/>
      <c r="H162" s="448">
        <v>216.58</v>
      </c>
      <c r="I162" s="448">
        <v>161.9</v>
      </c>
      <c r="J162" s="551">
        <v>474.29</v>
      </c>
      <c r="K162" s="551">
        <v>416.84</v>
      </c>
      <c r="L162" s="542">
        <v>808.29449</v>
      </c>
      <c r="M162" s="542">
        <v>632.69494999999995</v>
      </c>
      <c r="N162" s="539">
        <v>1065.1820499999999</v>
      </c>
      <c r="O162" s="539">
        <v>916.49495000000002</v>
      </c>
      <c r="P162" s="538">
        <v>1028.741</v>
      </c>
      <c r="Q162" s="538">
        <v>1028.741</v>
      </c>
    </row>
    <row r="163" spans="1:17" ht="13.5" customHeight="1" thickBot="1">
      <c r="B163" s="876"/>
      <c r="C163" s="843"/>
      <c r="D163" s="800"/>
      <c r="E163" s="501" t="s">
        <v>22</v>
      </c>
      <c r="F163" s="108"/>
      <c r="G163" s="108"/>
      <c r="H163" s="506"/>
      <c r="I163" s="506"/>
      <c r="J163" s="546"/>
      <c r="K163" s="546"/>
      <c r="L163" s="641"/>
      <c r="M163" s="641"/>
      <c r="N163" s="657"/>
      <c r="O163" s="657"/>
      <c r="P163" s="540"/>
      <c r="Q163" s="540"/>
    </row>
    <row r="164" spans="1:17" ht="13.5" customHeight="1">
      <c r="A164" s="520"/>
      <c r="B164" s="878"/>
      <c r="C164" s="881" t="s">
        <v>185</v>
      </c>
      <c r="D164" s="883" t="s">
        <v>403</v>
      </c>
      <c r="E164" s="514" t="s">
        <v>19</v>
      </c>
      <c r="F164" s="180"/>
      <c r="G164" s="180"/>
      <c r="H164" s="516">
        <f>H166+H167+H169</f>
        <v>591.80999999999995</v>
      </c>
      <c r="I164" s="516">
        <f t="shared" ref="I164:Q164" si="124">I166+I167+I169</f>
        <v>530.6</v>
      </c>
      <c r="J164" s="559">
        <v>1308.98</v>
      </c>
      <c r="K164" s="559">
        <v>1182.25</v>
      </c>
      <c r="L164" s="573">
        <v>1971.97271</v>
      </c>
      <c r="M164" s="573">
        <v>1769.7978700000001</v>
      </c>
      <c r="N164" s="586">
        <v>2632.6297199999999</v>
      </c>
      <c r="O164" s="586">
        <v>2444.5978700000001</v>
      </c>
      <c r="P164" s="573">
        <f t="shared" si="124"/>
        <v>2849.473</v>
      </c>
      <c r="Q164" s="573">
        <f t="shared" si="124"/>
        <v>2849.473</v>
      </c>
    </row>
    <row r="165" spans="1:17" ht="13.5" customHeight="1">
      <c r="A165" s="521"/>
      <c r="B165" s="879"/>
      <c r="C165" s="808"/>
      <c r="D165" s="807"/>
      <c r="E165" s="503" t="s">
        <v>20</v>
      </c>
      <c r="F165" s="513"/>
      <c r="G165" s="513"/>
      <c r="H165" s="509"/>
      <c r="I165" s="509"/>
      <c r="J165" s="551"/>
      <c r="K165" s="551"/>
      <c r="L165" s="542"/>
      <c r="M165" s="542"/>
      <c r="N165" s="539"/>
      <c r="O165" s="539"/>
      <c r="P165" s="664"/>
      <c r="Q165" s="664"/>
    </row>
    <row r="166" spans="1:17" ht="13.5" customHeight="1">
      <c r="A166" s="521"/>
      <c r="B166" s="879"/>
      <c r="C166" s="808"/>
      <c r="D166" s="807"/>
      <c r="E166" s="503" t="s">
        <v>30</v>
      </c>
      <c r="F166" s="513"/>
      <c r="G166" s="513"/>
      <c r="H166" s="509">
        <v>0</v>
      </c>
      <c r="I166" s="509">
        <v>0</v>
      </c>
      <c r="J166" s="551">
        <v>0</v>
      </c>
      <c r="K166" s="551">
        <v>0</v>
      </c>
      <c r="L166" s="542">
        <v>0</v>
      </c>
      <c r="M166" s="542">
        <v>0</v>
      </c>
      <c r="N166" s="539">
        <v>0</v>
      </c>
      <c r="O166" s="539">
        <v>0</v>
      </c>
      <c r="P166" s="664">
        <v>0</v>
      </c>
      <c r="Q166" s="664">
        <v>0</v>
      </c>
    </row>
    <row r="167" spans="1:17" ht="13.5" customHeight="1">
      <c r="A167" s="521"/>
      <c r="B167" s="879"/>
      <c r="C167" s="808"/>
      <c r="D167" s="807"/>
      <c r="E167" s="503" t="s">
        <v>21</v>
      </c>
      <c r="F167" s="513"/>
      <c r="G167" s="513"/>
      <c r="H167" s="509">
        <v>0</v>
      </c>
      <c r="I167" s="509">
        <v>0</v>
      </c>
      <c r="J167" s="551">
        <v>0</v>
      </c>
      <c r="K167" s="551">
        <v>0</v>
      </c>
      <c r="L167" s="542">
        <v>0</v>
      </c>
      <c r="M167" s="542">
        <v>0</v>
      </c>
      <c r="N167" s="539">
        <v>0</v>
      </c>
      <c r="O167" s="539">
        <v>0</v>
      </c>
      <c r="P167" s="664">
        <v>0</v>
      </c>
      <c r="Q167" s="664">
        <v>0</v>
      </c>
    </row>
    <row r="168" spans="1:17" ht="13.5" customHeight="1">
      <c r="A168" s="521"/>
      <c r="B168" s="879"/>
      <c r="C168" s="808"/>
      <c r="D168" s="807"/>
      <c r="E168" s="503" t="s">
        <v>33</v>
      </c>
      <c r="F168" s="513"/>
      <c r="G168" s="513"/>
      <c r="H168" s="509"/>
      <c r="I168" s="509"/>
      <c r="J168" s="551"/>
      <c r="K168" s="551"/>
      <c r="L168" s="542"/>
      <c r="M168" s="542"/>
      <c r="N168" s="539"/>
      <c r="O168" s="539"/>
      <c r="P168" s="664"/>
      <c r="Q168" s="664"/>
    </row>
    <row r="169" spans="1:17" ht="13.5" customHeight="1">
      <c r="A169" s="521"/>
      <c r="B169" s="879"/>
      <c r="C169" s="808"/>
      <c r="D169" s="807"/>
      <c r="E169" s="503" t="s">
        <v>69</v>
      </c>
      <c r="F169" s="513"/>
      <c r="G169" s="513"/>
      <c r="H169" s="509">
        <v>591.80999999999995</v>
      </c>
      <c r="I169" s="509">
        <v>530.6</v>
      </c>
      <c r="J169" s="551">
        <v>1308.98</v>
      </c>
      <c r="K169" s="551">
        <v>1182.25</v>
      </c>
      <c r="L169" s="542">
        <v>1971.97271</v>
      </c>
      <c r="M169" s="542">
        <v>1769.7978700000001</v>
      </c>
      <c r="N169" s="539">
        <v>2632.6297199999999</v>
      </c>
      <c r="O169" s="539">
        <v>2444.5978700000001</v>
      </c>
      <c r="P169" s="664">
        <v>2849.473</v>
      </c>
      <c r="Q169" s="664">
        <v>2849.473</v>
      </c>
    </row>
    <row r="170" spans="1:17" ht="13.5" customHeight="1" thickBot="1">
      <c r="A170" s="522"/>
      <c r="B170" s="880"/>
      <c r="C170" s="882"/>
      <c r="D170" s="884"/>
      <c r="E170" s="515" t="s">
        <v>22</v>
      </c>
      <c r="F170" s="184"/>
      <c r="G170" s="184"/>
      <c r="H170" s="517"/>
      <c r="I170" s="517"/>
      <c r="J170" s="560"/>
      <c r="K170" s="560"/>
      <c r="L170" s="574"/>
      <c r="M170" s="574"/>
      <c r="N170" s="590"/>
      <c r="O170" s="590"/>
      <c r="P170" s="708"/>
      <c r="Q170" s="708"/>
    </row>
    <row r="171" spans="1:17" s="430" customFormat="1" ht="13.5" customHeight="1">
      <c r="A171" s="520"/>
      <c r="B171" s="878"/>
      <c r="C171" s="881" t="s">
        <v>186</v>
      </c>
      <c r="D171" s="883" t="s">
        <v>794</v>
      </c>
      <c r="E171" s="514" t="s">
        <v>19</v>
      </c>
      <c r="F171" s="180"/>
      <c r="G171" s="180"/>
      <c r="H171" s="516">
        <v>0</v>
      </c>
      <c r="I171" s="516">
        <v>0</v>
      </c>
      <c r="J171" s="559">
        <v>8.9499999999999993</v>
      </c>
      <c r="K171" s="559">
        <v>8.9499999999999993</v>
      </c>
      <c r="L171" s="573">
        <v>8.9459999999999997</v>
      </c>
      <c r="M171" s="573">
        <v>8.9459999999999997</v>
      </c>
      <c r="N171" s="584">
        <v>29.811</v>
      </c>
      <c r="O171" s="584">
        <v>29.811</v>
      </c>
      <c r="P171" s="711">
        <v>0</v>
      </c>
      <c r="Q171" s="711">
        <v>0</v>
      </c>
    </row>
    <row r="172" spans="1:17" s="430" customFormat="1" ht="13.5" customHeight="1">
      <c r="A172" s="521"/>
      <c r="B172" s="879"/>
      <c r="C172" s="808"/>
      <c r="D172" s="807"/>
      <c r="E172" s="503" t="s">
        <v>20</v>
      </c>
      <c r="F172" s="513"/>
      <c r="G172" s="513"/>
      <c r="H172" s="509"/>
      <c r="I172" s="509"/>
      <c r="J172" s="551"/>
      <c r="K172" s="551"/>
      <c r="L172" s="542"/>
      <c r="M172" s="542"/>
      <c r="N172" s="539"/>
      <c r="O172" s="539"/>
      <c r="P172" s="664"/>
      <c r="Q172" s="664"/>
    </row>
    <row r="173" spans="1:17" s="430" customFormat="1" ht="13.5" customHeight="1">
      <c r="A173" s="521"/>
      <c r="B173" s="879"/>
      <c r="C173" s="808"/>
      <c r="D173" s="807"/>
      <c r="E173" s="503" t="s">
        <v>30</v>
      </c>
      <c r="F173" s="513"/>
      <c r="G173" s="513"/>
      <c r="H173" s="509">
        <v>0</v>
      </c>
      <c r="I173" s="509">
        <v>0</v>
      </c>
      <c r="J173" s="551">
        <v>0</v>
      </c>
      <c r="K173" s="551">
        <v>0</v>
      </c>
      <c r="L173" s="542">
        <v>0</v>
      </c>
      <c r="M173" s="542">
        <v>0</v>
      </c>
      <c r="N173" s="539">
        <v>0</v>
      </c>
      <c r="O173" s="539">
        <v>0</v>
      </c>
      <c r="P173" s="664">
        <v>0</v>
      </c>
      <c r="Q173" s="664">
        <v>0</v>
      </c>
    </row>
    <row r="174" spans="1:17" s="430" customFormat="1" ht="13.5" customHeight="1">
      <c r="A174" s="521"/>
      <c r="B174" s="879"/>
      <c r="C174" s="808"/>
      <c r="D174" s="807"/>
      <c r="E174" s="503" t="s">
        <v>21</v>
      </c>
      <c r="F174" s="513"/>
      <c r="G174" s="513"/>
      <c r="H174" s="509">
        <v>0</v>
      </c>
      <c r="I174" s="509">
        <v>0</v>
      </c>
      <c r="J174" s="551">
        <v>8.9499999999999993</v>
      </c>
      <c r="K174" s="551">
        <v>8.9499999999999993</v>
      </c>
      <c r="L174" s="542">
        <v>8.9459999999999997</v>
      </c>
      <c r="M174" s="542">
        <v>8.9459999999999997</v>
      </c>
      <c r="N174" s="539">
        <v>29.811</v>
      </c>
      <c r="O174" s="539">
        <v>29.811</v>
      </c>
      <c r="P174" s="664">
        <v>0</v>
      </c>
      <c r="Q174" s="664">
        <v>0</v>
      </c>
    </row>
    <row r="175" spans="1:17" s="430" customFormat="1" ht="13.5" customHeight="1">
      <c r="A175" s="521"/>
      <c r="B175" s="879"/>
      <c r="C175" s="808"/>
      <c r="D175" s="807"/>
      <c r="E175" s="503" t="s">
        <v>33</v>
      </c>
      <c r="F175" s="513"/>
      <c r="G175" s="513"/>
      <c r="H175" s="509"/>
      <c r="I175" s="509"/>
      <c r="J175" s="551"/>
      <c r="K175" s="551"/>
      <c r="L175" s="542"/>
      <c r="M175" s="542"/>
      <c r="N175" s="539"/>
      <c r="O175" s="539"/>
      <c r="P175" s="664"/>
      <c r="Q175" s="664"/>
    </row>
    <row r="176" spans="1:17" s="430" customFormat="1" ht="13.5" customHeight="1">
      <c r="A176" s="521"/>
      <c r="B176" s="879"/>
      <c r="C176" s="808"/>
      <c r="D176" s="807"/>
      <c r="E176" s="503" t="s">
        <v>69</v>
      </c>
      <c r="F176" s="513"/>
      <c r="G176" s="513"/>
      <c r="H176" s="509">
        <v>0</v>
      </c>
      <c r="I176" s="509">
        <v>0</v>
      </c>
      <c r="J176" s="551">
        <v>0</v>
      </c>
      <c r="K176" s="551">
        <v>0</v>
      </c>
      <c r="L176" s="542">
        <v>0</v>
      </c>
      <c r="M176" s="542">
        <v>0</v>
      </c>
      <c r="N176" s="539">
        <v>0</v>
      </c>
      <c r="O176" s="539">
        <v>0</v>
      </c>
      <c r="P176" s="664">
        <v>0</v>
      </c>
      <c r="Q176" s="664">
        <v>0</v>
      </c>
    </row>
    <row r="177" spans="1:17" s="430" customFormat="1" ht="13.5" customHeight="1" thickBot="1">
      <c r="A177" s="522"/>
      <c r="B177" s="880"/>
      <c r="C177" s="882"/>
      <c r="D177" s="884"/>
      <c r="E177" s="515" t="s">
        <v>22</v>
      </c>
      <c r="F177" s="184"/>
      <c r="G177" s="184"/>
      <c r="H177" s="517"/>
      <c r="I177" s="517"/>
      <c r="J177" s="560"/>
      <c r="K177" s="560"/>
      <c r="L177" s="574"/>
      <c r="M177" s="574"/>
      <c r="N177" s="590"/>
      <c r="O177" s="590"/>
      <c r="P177" s="708"/>
      <c r="Q177" s="708"/>
    </row>
    <row r="178" spans="1:17" s="430" customFormat="1" ht="13.5" customHeight="1">
      <c r="A178" s="520"/>
      <c r="B178" s="878"/>
      <c r="C178" s="881" t="s">
        <v>191</v>
      </c>
      <c r="D178" s="883" t="s">
        <v>777</v>
      </c>
      <c r="E178" s="514" t="s">
        <v>19</v>
      </c>
      <c r="F178" s="180"/>
      <c r="G178" s="180"/>
      <c r="H178" s="516">
        <v>0</v>
      </c>
      <c r="I178" s="516">
        <v>0</v>
      </c>
      <c r="J178" s="559">
        <v>21.81</v>
      </c>
      <c r="K178" s="559">
        <v>14.54</v>
      </c>
      <c r="L178" s="573">
        <v>21.81</v>
      </c>
      <c r="M178" s="573">
        <v>14.54</v>
      </c>
      <c r="N178" s="584">
        <v>21.81</v>
      </c>
      <c r="O178" s="584">
        <v>21.81</v>
      </c>
      <c r="P178" s="711">
        <v>0</v>
      </c>
      <c r="Q178" s="711">
        <v>0</v>
      </c>
    </row>
    <row r="179" spans="1:17" s="430" customFormat="1" ht="13.5" customHeight="1">
      <c r="A179" s="521"/>
      <c r="B179" s="879"/>
      <c r="C179" s="808"/>
      <c r="D179" s="807"/>
      <c r="E179" s="503" t="s">
        <v>20</v>
      </c>
      <c r="F179" s="513"/>
      <c r="G179" s="513"/>
      <c r="H179" s="509"/>
      <c r="I179" s="509"/>
      <c r="J179" s="551"/>
      <c r="K179" s="551"/>
      <c r="L179" s="542"/>
      <c r="M179" s="542"/>
      <c r="N179" s="539"/>
      <c r="O179" s="539"/>
      <c r="P179" s="664"/>
      <c r="Q179" s="664"/>
    </row>
    <row r="180" spans="1:17" s="430" customFormat="1" ht="13.5" customHeight="1">
      <c r="A180" s="521"/>
      <c r="B180" s="879"/>
      <c r="C180" s="808"/>
      <c r="D180" s="807"/>
      <c r="E180" s="503" t="s">
        <v>30</v>
      </c>
      <c r="F180" s="513"/>
      <c r="G180" s="513"/>
      <c r="H180" s="509">
        <v>0</v>
      </c>
      <c r="I180" s="509">
        <v>0</v>
      </c>
      <c r="J180" s="551">
        <v>0</v>
      </c>
      <c r="K180" s="551">
        <v>0</v>
      </c>
      <c r="L180" s="542">
        <v>0</v>
      </c>
      <c r="M180" s="542">
        <v>0</v>
      </c>
      <c r="N180" s="539">
        <v>0</v>
      </c>
      <c r="O180" s="539">
        <v>0</v>
      </c>
      <c r="P180" s="664">
        <v>0</v>
      </c>
      <c r="Q180" s="664">
        <v>0</v>
      </c>
    </row>
    <row r="181" spans="1:17" s="430" customFormat="1" ht="13.5" customHeight="1">
      <c r="A181" s="521"/>
      <c r="B181" s="879"/>
      <c r="C181" s="808"/>
      <c r="D181" s="807"/>
      <c r="E181" s="503" t="s">
        <v>21</v>
      </c>
      <c r="F181" s="513"/>
      <c r="G181" s="513"/>
      <c r="H181" s="509">
        <v>0</v>
      </c>
      <c r="I181" s="509">
        <v>0</v>
      </c>
      <c r="J181" s="551">
        <v>21.81</v>
      </c>
      <c r="K181" s="551">
        <v>14.54</v>
      </c>
      <c r="L181" s="542">
        <v>21.81</v>
      </c>
      <c r="M181" s="542">
        <v>14.54</v>
      </c>
      <c r="N181" s="539">
        <v>21.81</v>
      </c>
      <c r="O181" s="539">
        <v>21.81</v>
      </c>
      <c r="P181" s="664">
        <v>0</v>
      </c>
      <c r="Q181" s="664">
        <v>0</v>
      </c>
    </row>
    <row r="182" spans="1:17" s="430" customFormat="1" ht="13.5" customHeight="1">
      <c r="A182" s="521"/>
      <c r="B182" s="879"/>
      <c r="C182" s="808"/>
      <c r="D182" s="807"/>
      <c r="E182" s="503" t="s">
        <v>33</v>
      </c>
      <c r="F182" s="513"/>
      <c r="G182" s="513"/>
      <c r="H182" s="509"/>
      <c r="I182" s="509"/>
      <c r="J182" s="551"/>
      <c r="K182" s="551"/>
      <c r="L182" s="542"/>
      <c r="M182" s="542"/>
      <c r="N182" s="539"/>
      <c r="O182" s="539"/>
      <c r="P182" s="664"/>
      <c r="Q182" s="664"/>
    </row>
    <row r="183" spans="1:17" s="430" customFormat="1" ht="13.5" customHeight="1">
      <c r="A183" s="521"/>
      <c r="B183" s="879"/>
      <c r="C183" s="808"/>
      <c r="D183" s="807"/>
      <c r="E183" s="503" t="s">
        <v>69</v>
      </c>
      <c r="F183" s="513"/>
      <c r="G183" s="513"/>
      <c r="H183" s="509">
        <v>0</v>
      </c>
      <c r="I183" s="509">
        <v>0</v>
      </c>
      <c r="J183" s="551">
        <v>0</v>
      </c>
      <c r="K183" s="551">
        <v>0</v>
      </c>
      <c r="L183" s="542">
        <v>0</v>
      </c>
      <c r="M183" s="542">
        <v>0</v>
      </c>
      <c r="N183" s="539">
        <v>0</v>
      </c>
      <c r="O183" s="539">
        <v>0</v>
      </c>
      <c r="P183" s="664">
        <v>0</v>
      </c>
      <c r="Q183" s="664">
        <v>0</v>
      </c>
    </row>
    <row r="184" spans="1:17" s="430" customFormat="1" ht="13.5" customHeight="1" thickBot="1">
      <c r="A184" s="522"/>
      <c r="B184" s="880"/>
      <c r="C184" s="882"/>
      <c r="D184" s="884"/>
      <c r="E184" s="515" t="s">
        <v>22</v>
      </c>
      <c r="F184" s="184"/>
      <c r="G184" s="184"/>
      <c r="H184" s="517"/>
      <c r="I184" s="517"/>
      <c r="J184" s="560"/>
      <c r="K184" s="560"/>
      <c r="L184" s="574"/>
      <c r="M184" s="574"/>
      <c r="N184" s="590"/>
      <c r="O184" s="590"/>
      <c r="P184" s="708"/>
      <c r="Q184" s="708"/>
    </row>
    <row r="185" spans="1:17" ht="13.5" customHeight="1">
      <c r="B185" s="867" t="s">
        <v>121</v>
      </c>
      <c r="C185" s="870" t="s">
        <v>97</v>
      </c>
      <c r="D185" s="870" t="s">
        <v>168</v>
      </c>
      <c r="E185" s="258" t="s">
        <v>19</v>
      </c>
      <c r="F185" s="196">
        <v>100.9</v>
      </c>
      <c r="G185" s="196">
        <f t="shared" ref="G185" si="125">G187+G188+G190</f>
        <v>80.22</v>
      </c>
      <c r="H185" s="196">
        <f t="shared" ref="H185:I185" si="126">H187+H188+H190</f>
        <v>10</v>
      </c>
      <c r="I185" s="196">
        <f t="shared" si="126"/>
        <v>10</v>
      </c>
      <c r="J185" s="196">
        <f>J187+J188+J190</f>
        <v>95</v>
      </c>
      <c r="K185" s="196">
        <f t="shared" ref="K185" si="127">K187+K188+K190</f>
        <v>10</v>
      </c>
      <c r="L185" s="589">
        <f>L187+L188+L190</f>
        <v>95</v>
      </c>
      <c r="M185" s="589">
        <f>M187+M188+M190</f>
        <v>58.35821</v>
      </c>
      <c r="N185" s="589">
        <f>N187+N188+N190</f>
        <v>59.058210000000003</v>
      </c>
      <c r="O185" s="589">
        <f t="shared" ref="O185:Q185" si="128">O187+O188+O190</f>
        <v>59.058210000000003</v>
      </c>
      <c r="P185" s="589">
        <f t="shared" si="128"/>
        <v>0</v>
      </c>
      <c r="Q185" s="589">
        <f t="shared" si="128"/>
        <v>0</v>
      </c>
    </row>
    <row r="186" spans="1:17" ht="13.5" customHeight="1">
      <c r="B186" s="868"/>
      <c r="C186" s="871"/>
      <c r="D186" s="871"/>
      <c r="E186" s="235" t="s">
        <v>20</v>
      </c>
      <c r="F186" s="33"/>
      <c r="G186" s="33"/>
      <c r="H186" s="33"/>
      <c r="I186" s="33"/>
      <c r="J186" s="33"/>
      <c r="K186" s="33"/>
      <c r="L186" s="120"/>
      <c r="M186" s="120"/>
      <c r="N186" s="120"/>
      <c r="O186" s="120"/>
      <c r="P186" s="120"/>
      <c r="Q186" s="120"/>
    </row>
    <row r="187" spans="1:17" ht="13.5" customHeight="1">
      <c r="B187" s="868"/>
      <c r="C187" s="871"/>
      <c r="D187" s="871"/>
      <c r="E187" s="235" t="s">
        <v>30</v>
      </c>
      <c r="F187" s="33">
        <v>0</v>
      </c>
      <c r="G187" s="33">
        <v>0</v>
      </c>
      <c r="H187" s="33">
        <v>0</v>
      </c>
      <c r="I187" s="33">
        <v>0</v>
      </c>
      <c r="J187" s="33">
        <f>J194+J201</f>
        <v>0</v>
      </c>
      <c r="K187" s="33">
        <f t="shared" ref="K187" si="129">K194+K201</f>
        <v>0</v>
      </c>
      <c r="L187" s="120">
        <f t="shared" ref="L187:N188" si="130">L194+L201+L208</f>
        <v>0</v>
      </c>
      <c r="M187" s="120">
        <f t="shared" si="130"/>
        <v>0</v>
      </c>
      <c r="N187" s="120">
        <f t="shared" si="130"/>
        <v>0</v>
      </c>
      <c r="O187" s="120">
        <f t="shared" ref="O187:Q187" si="131">O194+O201+O208</f>
        <v>0</v>
      </c>
      <c r="P187" s="120">
        <f t="shared" si="131"/>
        <v>0</v>
      </c>
      <c r="Q187" s="120">
        <f t="shared" si="131"/>
        <v>0</v>
      </c>
    </row>
    <row r="188" spans="1:17" ht="13.5" customHeight="1">
      <c r="B188" s="868"/>
      <c r="C188" s="871"/>
      <c r="D188" s="871"/>
      <c r="E188" s="235" t="s">
        <v>21</v>
      </c>
      <c r="F188" s="33">
        <v>0</v>
      </c>
      <c r="G188" s="33">
        <v>0</v>
      </c>
      <c r="H188" s="33">
        <v>0</v>
      </c>
      <c r="I188" s="33">
        <v>0</v>
      </c>
      <c r="J188" s="33">
        <f>J195+J202</f>
        <v>0</v>
      </c>
      <c r="K188" s="33">
        <f t="shared" ref="K188" si="132">K195+K202</f>
        <v>0</v>
      </c>
      <c r="L188" s="120">
        <f t="shared" si="130"/>
        <v>0</v>
      </c>
      <c r="M188" s="120">
        <f t="shared" si="130"/>
        <v>0</v>
      </c>
      <c r="N188" s="120">
        <f t="shared" si="130"/>
        <v>0</v>
      </c>
      <c r="O188" s="120">
        <f t="shared" ref="O188:Q188" si="133">O195+O202+O209</f>
        <v>0</v>
      </c>
      <c r="P188" s="120">
        <f t="shared" si="133"/>
        <v>0</v>
      </c>
      <c r="Q188" s="120">
        <f t="shared" si="133"/>
        <v>0</v>
      </c>
    </row>
    <row r="189" spans="1:17" ht="13.5" customHeight="1">
      <c r="B189" s="868"/>
      <c r="C189" s="871"/>
      <c r="D189" s="871"/>
      <c r="E189" s="235" t="s">
        <v>33</v>
      </c>
      <c r="F189" s="33"/>
      <c r="G189" s="33"/>
      <c r="H189" s="33"/>
      <c r="I189" s="33"/>
      <c r="J189" s="33"/>
      <c r="K189" s="33"/>
      <c r="L189" s="120"/>
      <c r="M189" s="120"/>
      <c r="N189" s="120"/>
      <c r="O189" s="120"/>
      <c r="P189" s="120"/>
      <c r="Q189" s="120"/>
    </row>
    <row r="190" spans="1:17" ht="13.5" customHeight="1">
      <c r="B190" s="868"/>
      <c r="C190" s="871"/>
      <c r="D190" s="871"/>
      <c r="E190" s="235" t="s">
        <v>69</v>
      </c>
      <c r="F190" s="33">
        <v>100.9</v>
      </c>
      <c r="G190" s="33">
        <v>80.22</v>
      </c>
      <c r="H190" s="33">
        <f t="shared" ref="H190:I190" si="134">H197</f>
        <v>10</v>
      </c>
      <c r="I190" s="33">
        <f t="shared" si="134"/>
        <v>10</v>
      </c>
      <c r="J190" s="33">
        <f>J197+J204</f>
        <v>95</v>
      </c>
      <c r="K190" s="33">
        <f t="shared" ref="K190" si="135">K197+K204</f>
        <v>10</v>
      </c>
      <c r="L190" s="120">
        <f>L197+L204+L211</f>
        <v>95</v>
      </c>
      <c r="M190" s="120">
        <f>M197+M204+M211</f>
        <v>58.35821</v>
      </c>
      <c r="N190" s="120">
        <f>N197+N204+N211</f>
        <v>59.058210000000003</v>
      </c>
      <c r="O190" s="120">
        <f t="shared" ref="O190:Q190" si="136">O197+O204+O211</f>
        <v>59.058210000000003</v>
      </c>
      <c r="P190" s="120">
        <f t="shared" si="136"/>
        <v>0</v>
      </c>
      <c r="Q190" s="120">
        <f t="shared" si="136"/>
        <v>0</v>
      </c>
    </row>
    <row r="191" spans="1:17" ht="13.5" customHeight="1" thickBot="1">
      <c r="B191" s="869"/>
      <c r="C191" s="872"/>
      <c r="D191" s="872"/>
      <c r="E191" s="247" t="s">
        <v>22</v>
      </c>
      <c r="F191" s="222"/>
      <c r="G191" s="222"/>
      <c r="H191" s="222"/>
      <c r="I191" s="222"/>
      <c r="J191" s="222"/>
      <c r="K191" s="222"/>
      <c r="L191" s="590"/>
      <c r="M191" s="590"/>
      <c r="N191" s="590"/>
      <c r="O191" s="590"/>
      <c r="P191" s="590"/>
      <c r="Q191" s="590"/>
    </row>
    <row r="192" spans="1:17" ht="13.5" customHeight="1">
      <c r="B192" s="878"/>
      <c r="C192" s="881" t="s">
        <v>189</v>
      </c>
      <c r="D192" s="883" t="s">
        <v>375</v>
      </c>
      <c r="E192" s="240" t="s">
        <v>19</v>
      </c>
      <c r="F192" s="180"/>
      <c r="G192" s="180"/>
      <c r="H192" s="460">
        <f>H194+H195+H197</f>
        <v>10</v>
      </c>
      <c r="I192" s="460">
        <f t="shared" ref="I192:Q192" si="137">I194+I195+I197</f>
        <v>10</v>
      </c>
      <c r="J192" s="559">
        <v>10</v>
      </c>
      <c r="K192" s="559">
        <v>10</v>
      </c>
      <c r="L192" s="573">
        <v>10</v>
      </c>
      <c r="M192" s="573">
        <v>8.1292100000000005</v>
      </c>
      <c r="N192" s="586">
        <v>8.8292099999999998</v>
      </c>
      <c r="O192" s="586">
        <v>8.8292099999999998</v>
      </c>
      <c r="P192" s="573">
        <f t="shared" si="137"/>
        <v>0</v>
      </c>
      <c r="Q192" s="573">
        <f t="shared" si="137"/>
        <v>0</v>
      </c>
    </row>
    <row r="193" spans="2:17" ht="13.5" customHeight="1">
      <c r="B193" s="879"/>
      <c r="C193" s="808"/>
      <c r="D193" s="807"/>
      <c r="E193" s="232" t="s">
        <v>20</v>
      </c>
      <c r="F193" s="362"/>
      <c r="G193" s="362"/>
      <c r="H193" s="448"/>
      <c r="I193" s="448"/>
      <c r="J193" s="551"/>
      <c r="K193" s="551"/>
      <c r="L193" s="542"/>
      <c r="M193" s="542"/>
      <c r="N193" s="539"/>
      <c r="O193" s="539"/>
      <c r="P193" s="664"/>
      <c r="Q193" s="664"/>
    </row>
    <row r="194" spans="2:17" ht="13.5" customHeight="1">
      <c r="B194" s="879"/>
      <c r="C194" s="808"/>
      <c r="D194" s="807"/>
      <c r="E194" s="232" t="s">
        <v>30</v>
      </c>
      <c r="F194" s="362"/>
      <c r="G194" s="362"/>
      <c r="H194" s="448">
        <v>0</v>
      </c>
      <c r="I194" s="448">
        <v>0</v>
      </c>
      <c r="J194" s="551">
        <v>0</v>
      </c>
      <c r="K194" s="551">
        <v>0</v>
      </c>
      <c r="L194" s="542">
        <v>0</v>
      </c>
      <c r="M194" s="542">
        <v>0</v>
      </c>
      <c r="N194" s="539">
        <v>0</v>
      </c>
      <c r="O194" s="539">
        <v>0</v>
      </c>
      <c r="P194" s="664">
        <v>0</v>
      </c>
      <c r="Q194" s="664">
        <v>0</v>
      </c>
    </row>
    <row r="195" spans="2:17" ht="13.5" customHeight="1">
      <c r="B195" s="879"/>
      <c r="C195" s="808"/>
      <c r="D195" s="807"/>
      <c r="E195" s="232" t="s">
        <v>21</v>
      </c>
      <c r="F195" s="362"/>
      <c r="G195" s="362"/>
      <c r="H195" s="448">
        <v>0</v>
      </c>
      <c r="I195" s="448">
        <v>0</v>
      </c>
      <c r="J195" s="551">
        <v>0</v>
      </c>
      <c r="K195" s="551">
        <v>0</v>
      </c>
      <c r="L195" s="542">
        <v>0</v>
      </c>
      <c r="M195" s="542">
        <v>0</v>
      </c>
      <c r="N195" s="539">
        <v>0</v>
      </c>
      <c r="O195" s="539">
        <v>0</v>
      </c>
      <c r="P195" s="664">
        <v>0</v>
      </c>
      <c r="Q195" s="664">
        <v>0</v>
      </c>
    </row>
    <row r="196" spans="2:17" ht="13.5" customHeight="1">
      <c r="B196" s="879"/>
      <c r="C196" s="808"/>
      <c r="D196" s="807"/>
      <c r="E196" s="232" t="s">
        <v>33</v>
      </c>
      <c r="F196" s="362"/>
      <c r="G196" s="362"/>
      <c r="H196" s="448"/>
      <c r="I196" s="448"/>
      <c r="J196" s="551"/>
      <c r="K196" s="551"/>
      <c r="L196" s="542"/>
      <c r="M196" s="542"/>
      <c r="N196" s="539"/>
      <c r="O196" s="539"/>
      <c r="P196" s="664"/>
      <c r="Q196" s="664"/>
    </row>
    <row r="197" spans="2:17" ht="13.5" customHeight="1">
      <c r="B197" s="879"/>
      <c r="C197" s="808"/>
      <c r="D197" s="807"/>
      <c r="E197" s="232" t="s">
        <v>69</v>
      </c>
      <c r="F197" s="362"/>
      <c r="G197" s="362"/>
      <c r="H197" s="448">
        <v>10</v>
      </c>
      <c r="I197" s="448">
        <v>10</v>
      </c>
      <c r="J197" s="551">
        <v>10</v>
      </c>
      <c r="K197" s="551">
        <v>10</v>
      </c>
      <c r="L197" s="542">
        <v>10</v>
      </c>
      <c r="M197" s="542">
        <v>8.1292100000000005</v>
      </c>
      <c r="N197" s="539">
        <v>8.8292099999999998</v>
      </c>
      <c r="O197" s="539">
        <v>8.8292099999999998</v>
      </c>
      <c r="P197" s="664">
        <v>0</v>
      </c>
      <c r="Q197" s="664">
        <v>0</v>
      </c>
    </row>
    <row r="198" spans="2:17" ht="13.5" customHeight="1" thickBot="1">
      <c r="B198" s="899"/>
      <c r="C198" s="798"/>
      <c r="D198" s="800"/>
      <c r="E198" s="432" t="s">
        <v>22</v>
      </c>
      <c r="F198" s="108"/>
      <c r="G198" s="108"/>
      <c r="H198" s="449"/>
      <c r="I198" s="449"/>
      <c r="J198" s="546"/>
      <c r="K198" s="546"/>
      <c r="L198" s="641"/>
      <c r="M198" s="641"/>
      <c r="N198" s="657"/>
      <c r="O198" s="657"/>
      <c r="P198" s="665"/>
      <c r="Q198" s="665"/>
    </row>
    <row r="199" spans="2:17" s="430" customFormat="1" ht="13.5" customHeight="1">
      <c r="B199" s="878"/>
      <c r="C199" s="881" t="s">
        <v>185</v>
      </c>
      <c r="D199" s="883" t="s">
        <v>375</v>
      </c>
      <c r="E199" s="444" t="s">
        <v>19</v>
      </c>
      <c r="F199" s="180"/>
      <c r="G199" s="180"/>
      <c r="H199" s="460">
        <v>0</v>
      </c>
      <c r="I199" s="460">
        <v>0</v>
      </c>
      <c r="J199" s="559">
        <v>85</v>
      </c>
      <c r="K199" s="559">
        <v>0</v>
      </c>
      <c r="L199" s="573">
        <v>75</v>
      </c>
      <c r="M199" s="573">
        <v>40.228999999999999</v>
      </c>
      <c r="N199" s="584">
        <v>40.228999999999999</v>
      </c>
      <c r="O199" s="584">
        <v>40.228999999999999</v>
      </c>
      <c r="P199" s="711">
        <v>0</v>
      </c>
      <c r="Q199" s="711">
        <v>0</v>
      </c>
    </row>
    <row r="200" spans="2:17" s="430" customFormat="1" ht="13.5" customHeight="1">
      <c r="B200" s="879"/>
      <c r="C200" s="808"/>
      <c r="D200" s="807"/>
      <c r="E200" s="434" t="s">
        <v>20</v>
      </c>
      <c r="F200" s="440"/>
      <c r="G200" s="440"/>
      <c r="H200" s="448"/>
      <c r="I200" s="448"/>
      <c r="J200" s="551"/>
      <c r="K200" s="551"/>
      <c r="L200" s="542"/>
      <c r="M200" s="542"/>
      <c r="N200" s="539"/>
      <c r="O200" s="539"/>
      <c r="P200" s="664"/>
      <c r="Q200" s="664"/>
    </row>
    <row r="201" spans="2:17" s="430" customFormat="1" ht="13.5" customHeight="1">
      <c r="B201" s="879"/>
      <c r="C201" s="808"/>
      <c r="D201" s="807"/>
      <c r="E201" s="434" t="s">
        <v>30</v>
      </c>
      <c r="F201" s="440"/>
      <c r="G201" s="440"/>
      <c r="H201" s="448">
        <v>0</v>
      </c>
      <c r="I201" s="448">
        <v>0</v>
      </c>
      <c r="J201" s="551">
        <v>0</v>
      </c>
      <c r="K201" s="551">
        <v>0</v>
      </c>
      <c r="L201" s="542">
        <v>0</v>
      </c>
      <c r="M201" s="542">
        <v>0</v>
      </c>
      <c r="N201" s="539">
        <v>0</v>
      </c>
      <c r="O201" s="539">
        <v>0</v>
      </c>
      <c r="P201" s="664">
        <v>0</v>
      </c>
      <c r="Q201" s="664">
        <v>0</v>
      </c>
    </row>
    <row r="202" spans="2:17" s="430" customFormat="1" ht="13.5" customHeight="1">
      <c r="B202" s="879"/>
      <c r="C202" s="808"/>
      <c r="D202" s="807"/>
      <c r="E202" s="434" t="s">
        <v>21</v>
      </c>
      <c r="F202" s="440"/>
      <c r="G202" s="440"/>
      <c r="H202" s="448">
        <v>0</v>
      </c>
      <c r="I202" s="448">
        <v>0</v>
      </c>
      <c r="J202" s="551">
        <v>0</v>
      </c>
      <c r="K202" s="551">
        <v>0</v>
      </c>
      <c r="L202" s="542">
        <v>0</v>
      </c>
      <c r="M202" s="542">
        <v>0</v>
      </c>
      <c r="N202" s="539">
        <v>0</v>
      </c>
      <c r="O202" s="539">
        <v>0</v>
      </c>
      <c r="P202" s="664">
        <v>0</v>
      </c>
      <c r="Q202" s="664">
        <v>0</v>
      </c>
    </row>
    <row r="203" spans="2:17" s="430" customFormat="1" ht="13.5" customHeight="1">
      <c r="B203" s="879"/>
      <c r="C203" s="808"/>
      <c r="D203" s="807"/>
      <c r="E203" s="434" t="s">
        <v>33</v>
      </c>
      <c r="F203" s="440"/>
      <c r="G203" s="440"/>
      <c r="H203" s="448"/>
      <c r="I203" s="448"/>
      <c r="J203" s="551"/>
      <c r="K203" s="551"/>
      <c r="L203" s="542"/>
      <c r="M203" s="542"/>
      <c r="N203" s="539"/>
      <c r="O203" s="539"/>
      <c r="P203" s="664"/>
      <c r="Q203" s="664"/>
    </row>
    <row r="204" spans="2:17" s="430" customFormat="1" ht="13.5" customHeight="1">
      <c r="B204" s="879"/>
      <c r="C204" s="808"/>
      <c r="D204" s="807"/>
      <c r="E204" s="434" t="s">
        <v>69</v>
      </c>
      <c r="F204" s="440"/>
      <c r="G204" s="440"/>
      <c r="H204" s="448">
        <v>0</v>
      </c>
      <c r="I204" s="448">
        <v>0</v>
      </c>
      <c r="J204" s="551">
        <v>85</v>
      </c>
      <c r="K204" s="551">
        <v>0</v>
      </c>
      <c r="L204" s="542">
        <v>75</v>
      </c>
      <c r="M204" s="542">
        <v>40.228999999999999</v>
      </c>
      <c r="N204" s="539">
        <v>40.228999999999999</v>
      </c>
      <c r="O204" s="539">
        <v>40.228999999999999</v>
      </c>
      <c r="P204" s="664">
        <v>0</v>
      </c>
      <c r="Q204" s="664">
        <v>0</v>
      </c>
    </row>
    <row r="205" spans="2:17" s="430" customFormat="1" ht="13.5" customHeight="1" thickBot="1">
      <c r="B205" s="899"/>
      <c r="C205" s="798"/>
      <c r="D205" s="800"/>
      <c r="E205" s="548" t="s">
        <v>22</v>
      </c>
      <c r="F205" s="108"/>
      <c r="G205" s="108"/>
      <c r="H205" s="546"/>
      <c r="I205" s="546"/>
      <c r="J205" s="546"/>
      <c r="K205" s="546"/>
      <c r="L205" s="641"/>
      <c r="M205" s="641"/>
      <c r="N205" s="657"/>
      <c r="O205" s="657"/>
      <c r="P205" s="665"/>
      <c r="Q205" s="665"/>
    </row>
    <row r="206" spans="2:17" s="545" customFormat="1" ht="13.5" customHeight="1">
      <c r="B206" s="878"/>
      <c r="C206" s="881" t="s">
        <v>186</v>
      </c>
      <c r="D206" s="883" t="s">
        <v>375</v>
      </c>
      <c r="E206" s="562" t="s">
        <v>19</v>
      </c>
      <c r="F206" s="180"/>
      <c r="G206" s="180"/>
      <c r="H206" s="559">
        <v>0</v>
      </c>
      <c r="I206" s="559">
        <v>0</v>
      </c>
      <c r="J206" s="559">
        <v>0</v>
      </c>
      <c r="K206" s="559">
        <v>0</v>
      </c>
      <c r="L206" s="573">
        <v>10</v>
      </c>
      <c r="M206" s="573">
        <v>10</v>
      </c>
      <c r="N206" s="584">
        <v>10</v>
      </c>
      <c r="O206" s="584">
        <v>10</v>
      </c>
      <c r="P206" s="711">
        <v>0</v>
      </c>
      <c r="Q206" s="711">
        <v>0</v>
      </c>
    </row>
    <row r="207" spans="2:17" s="545" customFormat="1" ht="13.5" customHeight="1">
      <c r="B207" s="879"/>
      <c r="C207" s="808"/>
      <c r="D207" s="807"/>
      <c r="E207" s="550" t="s">
        <v>20</v>
      </c>
      <c r="F207" s="534"/>
      <c r="G207" s="534"/>
      <c r="H207" s="551"/>
      <c r="I207" s="551"/>
      <c r="J207" s="551"/>
      <c r="K207" s="551"/>
      <c r="L207" s="542"/>
      <c r="M207" s="542"/>
      <c r="N207" s="539"/>
      <c r="O207" s="539"/>
      <c r="P207" s="664"/>
      <c r="Q207" s="664"/>
    </row>
    <row r="208" spans="2:17" s="545" customFormat="1" ht="13.5" customHeight="1">
      <c r="B208" s="879"/>
      <c r="C208" s="808"/>
      <c r="D208" s="807"/>
      <c r="E208" s="550" t="s">
        <v>30</v>
      </c>
      <c r="F208" s="534"/>
      <c r="G208" s="534"/>
      <c r="H208" s="551">
        <v>0</v>
      </c>
      <c r="I208" s="551">
        <v>0</v>
      </c>
      <c r="J208" s="551">
        <v>0</v>
      </c>
      <c r="K208" s="551">
        <v>0</v>
      </c>
      <c r="L208" s="542">
        <v>0</v>
      </c>
      <c r="M208" s="542">
        <v>0</v>
      </c>
      <c r="N208" s="539">
        <v>0</v>
      </c>
      <c r="O208" s="539">
        <v>0</v>
      </c>
      <c r="P208" s="664">
        <v>0</v>
      </c>
      <c r="Q208" s="664">
        <v>0</v>
      </c>
    </row>
    <row r="209" spans="2:17" s="545" customFormat="1" ht="13.5" customHeight="1">
      <c r="B209" s="879"/>
      <c r="C209" s="808"/>
      <c r="D209" s="807"/>
      <c r="E209" s="550" t="s">
        <v>21</v>
      </c>
      <c r="F209" s="534"/>
      <c r="G209" s="534"/>
      <c r="H209" s="551">
        <v>0</v>
      </c>
      <c r="I209" s="551">
        <v>0</v>
      </c>
      <c r="J209" s="551">
        <v>0</v>
      </c>
      <c r="K209" s="551">
        <v>0</v>
      </c>
      <c r="L209" s="542">
        <v>0</v>
      </c>
      <c r="M209" s="542">
        <v>0</v>
      </c>
      <c r="N209" s="539">
        <v>0</v>
      </c>
      <c r="O209" s="539">
        <v>0</v>
      </c>
      <c r="P209" s="664">
        <v>0</v>
      </c>
      <c r="Q209" s="664">
        <v>0</v>
      </c>
    </row>
    <row r="210" spans="2:17" s="545" customFormat="1" ht="13.5" customHeight="1">
      <c r="B210" s="879"/>
      <c r="C210" s="808"/>
      <c r="D210" s="807"/>
      <c r="E210" s="550" t="s">
        <v>33</v>
      </c>
      <c r="F210" s="534"/>
      <c r="G210" s="534"/>
      <c r="H210" s="551"/>
      <c r="I210" s="551"/>
      <c r="J210" s="551"/>
      <c r="K210" s="551"/>
      <c r="L210" s="542"/>
      <c r="M210" s="542"/>
      <c r="N210" s="539"/>
      <c r="O210" s="539"/>
      <c r="P210" s="664"/>
      <c r="Q210" s="664"/>
    </row>
    <row r="211" spans="2:17" s="545" customFormat="1" ht="13.5" customHeight="1">
      <c r="B211" s="879"/>
      <c r="C211" s="808"/>
      <c r="D211" s="807"/>
      <c r="E211" s="550" t="s">
        <v>69</v>
      </c>
      <c r="F211" s="534"/>
      <c r="G211" s="534"/>
      <c r="H211" s="551">
        <v>0</v>
      </c>
      <c r="I211" s="551">
        <v>0</v>
      </c>
      <c r="J211" s="551">
        <v>0</v>
      </c>
      <c r="K211" s="551">
        <v>0</v>
      </c>
      <c r="L211" s="542">
        <v>10</v>
      </c>
      <c r="M211" s="542">
        <v>10</v>
      </c>
      <c r="N211" s="539">
        <v>10</v>
      </c>
      <c r="O211" s="539">
        <v>10</v>
      </c>
      <c r="P211" s="664">
        <v>0</v>
      </c>
      <c r="Q211" s="664">
        <v>0</v>
      </c>
    </row>
    <row r="212" spans="2:17" s="545" customFormat="1" ht="13.5" customHeight="1" thickBot="1">
      <c r="B212" s="880"/>
      <c r="C212" s="882"/>
      <c r="D212" s="884"/>
      <c r="E212" s="563" t="s">
        <v>22</v>
      </c>
      <c r="F212" s="184"/>
      <c r="G212" s="184"/>
      <c r="H212" s="560"/>
      <c r="I212" s="560"/>
      <c r="J212" s="560"/>
      <c r="K212" s="560"/>
      <c r="L212" s="574"/>
      <c r="M212" s="574"/>
      <c r="N212" s="590"/>
      <c r="O212" s="590"/>
      <c r="P212" s="708"/>
      <c r="Q212" s="708"/>
    </row>
    <row r="213" spans="2:17" ht="13.5" customHeight="1">
      <c r="B213" s="909" t="s">
        <v>122</v>
      </c>
      <c r="C213" s="909" t="s">
        <v>126</v>
      </c>
      <c r="D213" s="909" t="s">
        <v>108</v>
      </c>
      <c r="E213" s="238" t="s">
        <v>19</v>
      </c>
      <c r="F213" s="317">
        <v>7183.19</v>
      </c>
      <c r="G213" s="317">
        <v>7084.93</v>
      </c>
      <c r="H213" s="234">
        <f>H215+H216+H218</f>
        <v>1514</v>
      </c>
      <c r="I213" s="361">
        <f t="shared" ref="I213" si="138">I215+I216+I218</f>
        <v>1329.06</v>
      </c>
      <c r="J213" s="457">
        <f>J215+J216+J218</f>
        <v>3330.1000000000004</v>
      </c>
      <c r="K213" s="457">
        <f t="shared" ref="K213" si="139">K215+K216+K218</f>
        <v>3165.08</v>
      </c>
      <c r="L213" s="591">
        <f t="shared" ref="L213:N213" si="140">L215+L216+L218</f>
        <v>5409.2274899999993</v>
      </c>
      <c r="M213" s="591">
        <f t="shared" si="140"/>
        <v>4357.0450599999995</v>
      </c>
      <c r="N213" s="591">
        <f t="shared" si="140"/>
        <v>7435.8890000000001</v>
      </c>
      <c r="O213" s="591">
        <f t="shared" ref="O213:Q213" si="141">O215+O216+O218</f>
        <v>6417.6549999999997</v>
      </c>
      <c r="P213" s="591">
        <f t="shared" si="141"/>
        <v>7297.1840000000002</v>
      </c>
      <c r="Q213" s="591">
        <f t="shared" si="141"/>
        <v>7297.1840000000002</v>
      </c>
    </row>
    <row r="214" spans="2:17" ht="13.5" customHeight="1">
      <c r="B214" s="909"/>
      <c r="C214" s="909"/>
      <c r="D214" s="909"/>
      <c r="E214" s="49" t="s">
        <v>20</v>
      </c>
      <c r="F214" s="318"/>
      <c r="G214" s="318"/>
      <c r="H214" s="90"/>
      <c r="I214" s="363"/>
      <c r="J214" s="453"/>
      <c r="K214" s="453"/>
      <c r="L214" s="571"/>
      <c r="M214" s="571"/>
      <c r="N214" s="571"/>
      <c r="O214" s="571"/>
      <c r="P214" s="571"/>
      <c r="Q214" s="571"/>
    </row>
    <row r="215" spans="2:17" ht="13.5" customHeight="1">
      <c r="B215" s="909"/>
      <c r="C215" s="909"/>
      <c r="D215" s="909"/>
      <c r="E215" s="49" t="s">
        <v>30</v>
      </c>
      <c r="F215" s="318">
        <v>0</v>
      </c>
      <c r="G215" s="318">
        <v>0</v>
      </c>
      <c r="H215" s="90">
        <f>H222+H229</f>
        <v>0</v>
      </c>
      <c r="I215" s="363">
        <f t="shared" ref="I215" si="142">I222+I229</f>
        <v>0</v>
      </c>
      <c r="J215" s="453">
        <f>J222+J229+J236+J243</f>
        <v>0</v>
      </c>
      <c r="K215" s="453">
        <f t="shared" ref="K215" si="143">K222+K229+K236+K243</f>
        <v>0</v>
      </c>
      <c r="L215" s="571">
        <f t="shared" ref="L215:N215" si="144">L222+L229+L236+L243</f>
        <v>0</v>
      </c>
      <c r="M215" s="571">
        <f t="shared" si="144"/>
        <v>0</v>
      </c>
      <c r="N215" s="571">
        <f t="shared" si="144"/>
        <v>0</v>
      </c>
      <c r="O215" s="571">
        <f t="shared" ref="O215:Q215" si="145">O222+O229+O236+O243</f>
        <v>0</v>
      </c>
      <c r="P215" s="571">
        <f t="shared" si="145"/>
        <v>0</v>
      </c>
      <c r="Q215" s="571">
        <f t="shared" si="145"/>
        <v>0</v>
      </c>
    </row>
    <row r="216" spans="2:17" ht="13.5" customHeight="1">
      <c r="B216" s="909"/>
      <c r="C216" s="909"/>
      <c r="D216" s="909"/>
      <c r="E216" s="49" t="s">
        <v>21</v>
      </c>
      <c r="F216" s="318">
        <v>388.89</v>
      </c>
      <c r="G216" s="318">
        <v>388.89</v>
      </c>
      <c r="H216" s="90">
        <f>H223+H230</f>
        <v>0</v>
      </c>
      <c r="I216" s="363">
        <f t="shared" ref="I216" si="146">I223+I230</f>
        <v>0</v>
      </c>
      <c r="J216" s="453">
        <f>J223+J230+J237+J244</f>
        <v>74.25</v>
      </c>
      <c r="K216" s="453">
        <f t="shared" ref="K216" si="147">K223+K230+K237+K244</f>
        <v>67.69</v>
      </c>
      <c r="L216" s="571">
        <f t="shared" ref="L216:N216" si="148">L223+L230+L237+L244</f>
        <v>74.248419999999996</v>
      </c>
      <c r="M216" s="571">
        <f t="shared" si="148"/>
        <v>67.689279999999997</v>
      </c>
      <c r="N216" s="571">
        <f t="shared" si="148"/>
        <v>125.24842</v>
      </c>
      <c r="O216" s="571">
        <f t="shared" ref="O216:Q216" si="149">O223+O230+O237+O244</f>
        <v>125.24842</v>
      </c>
      <c r="P216" s="571">
        <f t="shared" si="149"/>
        <v>0</v>
      </c>
      <c r="Q216" s="571">
        <f t="shared" si="149"/>
        <v>0</v>
      </c>
    </row>
    <row r="217" spans="2:17" ht="13.5" customHeight="1">
      <c r="B217" s="909"/>
      <c r="C217" s="909"/>
      <c r="D217" s="909"/>
      <c r="E217" s="49" t="s">
        <v>33</v>
      </c>
      <c r="F217" s="318"/>
      <c r="G217" s="318"/>
      <c r="H217" s="90"/>
      <c r="I217" s="363"/>
      <c r="J217" s="453"/>
      <c r="K217" s="453"/>
      <c r="L217" s="571"/>
      <c r="M217" s="571"/>
      <c r="N217" s="571"/>
      <c r="O217" s="571"/>
      <c r="P217" s="571"/>
      <c r="Q217" s="571"/>
    </row>
    <row r="218" spans="2:17" ht="13.5" customHeight="1">
      <c r="B218" s="909"/>
      <c r="C218" s="909"/>
      <c r="D218" s="909"/>
      <c r="E218" s="49" t="s">
        <v>69</v>
      </c>
      <c r="F218" s="318">
        <v>6794.3</v>
      </c>
      <c r="G218" s="318">
        <v>6696.04</v>
      </c>
      <c r="H218" s="90">
        <f>H225+H232</f>
        <v>1514</v>
      </c>
      <c r="I218" s="363">
        <f t="shared" ref="I218" si="150">I225+I232</f>
        <v>1329.06</v>
      </c>
      <c r="J218" s="453">
        <f>J225+J232+J239+J246</f>
        <v>3255.8500000000004</v>
      </c>
      <c r="K218" s="453">
        <f t="shared" ref="K218" si="151">K225+K232+K239+K246</f>
        <v>3097.39</v>
      </c>
      <c r="L218" s="571">
        <f t="shared" ref="L218:N218" si="152">L225+L232+L239+L246</f>
        <v>5334.9790699999994</v>
      </c>
      <c r="M218" s="571">
        <f t="shared" si="152"/>
        <v>4289.3557799999999</v>
      </c>
      <c r="N218" s="571">
        <f t="shared" si="152"/>
        <v>7310.6405800000002</v>
      </c>
      <c r="O218" s="571">
        <f t="shared" ref="O218:Q218" si="153">O225+O232+O239+O246</f>
        <v>6292.4065799999998</v>
      </c>
      <c r="P218" s="571">
        <f t="shared" si="153"/>
        <v>7297.1840000000002</v>
      </c>
      <c r="Q218" s="571">
        <f t="shared" si="153"/>
        <v>7297.1840000000002</v>
      </c>
    </row>
    <row r="219" spans="2:17" ht="13.5" customHeight="1" thickBot="1">
      <c r="B219" s="909"/>
      <c r="C219" s="909"/>
      <c r="D219" s="909"/>
      <c r="E219" s="237" t="s">
        <v>22</v>
      </c>
      <c r="F219" s="316"/>
      <c r="G219" s="316"/>
      <c r="H219" s="233"/>
      <c r="I219" s="360"/>
      <c r="J219" s="456"/>
      <c r="K219" s="456"/>
      <c r="L219" s="572"/>
      <c r="M219" s="572"/>
      <c r="N219" s="572"/>
      <c r="O219" s="572"/>
      <c r="P219" s="572"/>
      <c r="Q219" s="572"/>
    </row>
    <row r="220" spans="2:17" ht="13.5" customHeight="1">
      <c r="B220" s="875"/>
      <c r="C220" s="885" t="s">
        <v>464</v>
      </c>
      <c r="D220" s="873" t="s">
        <v>404</v>
      </c>
      <c r="E220" s="240" t="s">
        <v>19</v>
      </c>
      <c r="F220" s="180"/>
      <c r="G220" s="180"/>
      <c r="H220" s="460">
        <f>H222+H223+H225</f>
        <v>1480.6</v>
      </c>
      <c r="I220" s="460">
        <f t="shared" ref="I220:Q220" si="154">I222+I223+I225</f>
        <v>1323.06</v>
      </c>
      <c r="J220" s="559">
        <v>3161.05</v>
      </c>
      <c r="K220" s="559">
        <v>3041.89</v>
      </c>
      <c r="L220" s="573">
        <v>5196.5790699999998</v>
      </c>
      <c r="M220" s="573">
        <v>4208.8557799999999</v>
      </c>
      <c r="N220" s="586">
        <v>7110.6405800000002</v>
      </c>
      <c r="O220" s="586">
        <v>6092.4065799999998</v>
      </c>
      <c r="P220" s="573">
        <f t="shared" si="154"/>
        <v>7297.1840000000002</v>
      </c>
      <c r="Q220" s="573">
        <f t="shared" si="154"/>
        <v>7297.1840000000002</v>
      </c>
    </row>
    <row r="221" spans="2:17" ht="13.5" customHeight="1">
      <c r="B221" s="876"/>
      <c r="C221" s="843"/>
      <c r="D221" s="826"/>
      <c r="E221" s="232" t="s">
        <v>20</v>
      </c>
      <c r="F221" s="362"/>
      <c r="G221" s="362"/>
      <c r="H221" s="448"/>
      <c r="I221" s="448"/>
      <c r="J221" s="551"/>
      <c r="K221" s="551"/>
      <c r="L221" s="542"/>
      <c r="M221" s="542"/>
      <c r="N221" s="539"/>
      <c r="O221" s="539"/>
      <c r="P221" s="538"/>
      <c r="Q221" s="664"/>
    </row>
    <row r="222" spans="2:17" ht="13.5" customHeight="1">
      <c r="B222" s="876"/>
      <c r="C222" s="843"/>
      <c r="D222" s="826"/>
      <c r="E222" s="232" t="s">
        <v>30</v>
      </c>
      <c r="F222" s="362"/>
      <c r="G222" s="362"/>
      <c r="H222" s="448">
        <v>0</v>
      </c>
      <c r="I222" s="448">
        <v>0</v>
      </c>
      <c r="J222" s="551">
        <v>0</v>
      </c>
      <c r="K222" s="551">
        <v>0</v>
      </c>
      <c r="L222" s="542">
        <v>0</v>
      </c>
      <c r="M222" s="542">
        <v>0</v>
      </c>
      <c r="N222" s="539">
        <v>0</v>
      </c>
      <c r="O222" s="539">
        <v>0</v>
      </c>
      <c r="P222" s="538">
        <v>0</v>
      </c>
      <c r="Q222" s="664">
        <v>0</v>
      </c>
    </row>
    <row r="223" spans="2:17" ht="13.5" customHeight="1">
      <c r="B223" s="876"/>
      <c r="C223" s="843"/>
      <c r="D223" s="826"/>
      <c r="E223" s="232" t="s">
        <v>21</v>
      </c>
      <c r="F223" s="362"/>
      <c r="G223" s="362"/>
      <c r="H223" s="448">
        <v>0</v>
      </c>
      <c r="I223" s="448">
        <v>0</v>
      </c>
      <c r="J223" s="551">
        <v>0</v>
      </c>
      <c r="K223" s="551">
        <v>0</v>
      </c>
      <c r="L223" s="542">
        <v>0</v>
      </c>
      <c r="M223" s="542">
        <v>0</v>
      </c>
      <c r="N223" s="539">
        <v>0</v>
      </c>
      <c r="O223" s="539">
        <v>0</v>
      </c>
      <c r="P223" s="538">
        <v>0</v>
      </c>
      <c r="Q223" s="664">
        <v>0</v>
      </c>
    </row>
    <row r="224" spans="2:17" ht="13.5" customHeight="1">
      <c r="B224" s="876"/>
      <c r="C224" s="843"/>
      <c r="D224" s="826"/>
      <c r="E224" s="232" t="s">
        <v>33</v>
      </c>
      <c r="F224" s="362"/>
      <c r="G224" s="362"/>
      <c r="H224" s="448"/>
      <c r="I224" s="448"/>
      <c r="J224" s="551"/>
      <c r="K224" s="551"/>
      <c r="L224" s="542"/>
      <c r="M224" s="542"/>
      <c r="N224" s="539"/>
      <c r="O224" s="539"/>
      <c r="P224" s="538"/>
      <c r="Q224" s="664"/>
    </row>
    <row r="225" spans="2:17" ht="13.5" customHeight="1">
      <c r="B225" s="876"/>
      <c r="C225" s="843"/>
      <c r="D225" s="826"/>
      <c r="E225" s="232" t="s">
        <v>69</v>
      </c>
      <c r="F225" s="362"/>
      <c r="G225" s="362"/>
      <c r="H225" s="448">
        <v>1480.6</v>
      </c>
      <c r="I225" s="448">
        <v>1323.06</v>
      </c>
      <c r="J225" s="551">
        <v>3161.05</v>
      </c>
      <c r="K225" s="551">
        <v>3041.89</v>
      </c>
      <c r="L225" s="542">
        <v>5196.5790699999998</v>
      </c>
      <c r="M225" s="542">
        <v>4208.8557799999999</v>
      </c>
      <c r="N225" s="539">
        <v>7110.6405800000002</v>
      </c>
      <c r="O225" s="539">
        <v>6092.4065799999998</v>
      </c>
      <c r="P225" s="538">
        <v>7297.1840000000002</v>
      </c>
      <c r="Q225" s="664">
        <v>7297.1840000000002</v>
      </c>
    </row>
    <row r="226" spans="2:17" ht="13.5" customHeight="1" thickBot="1">
      <c r="B226" s="877"/>
      <c r="C226" s="886"/>
      <c r="D226" s="874"/>
      <c r="E226" s="241" t="s">
        <v>22</v>
      </c>
      <c r="F226" s="184"/>
      <c r="G226" s="184"/>
      <c r="H226" s="466"/>
      <c r="I226" s="466"/>
      <c r="J226" s="560"/>
      <c r="K226" s="560"/>
      <c r="L226" s="574"/>
      <c r="M226" s="574"/>
      <c r="N226" s="590"/>
      <c r="O226" s="590"/>
      <c r="P226" s="579"/>
      <c r="Q226" s="708"/>
    </row>
    <row r="227" spans="2:17" ht="13.5" customHeight="1">
      <c r="B227" s="875"/>
      <c r="C227" s="885" t="s">
        <v>185</v>
      </c>
      <c r="D227" s="873" t="s">
        <v>187</v>
      </c>
      <c r="E227" s="444" t="s">
        <v>19</v>
      </c>
      <c r="F227" s="180"/>
      <c r="G227" s="180"/>
      <c r="H227" s="460">
        <f>H229+H230+H232</f>
        <v>33.4</v>
      </c>
      <c r="I227" s="460">
        <f t="shared" ref="I227" si="155">I229+I230+I232</f>
        <v>6</v>
      </c>
      <c r="J227" s="559">
        <v>94.8</v>
      </c>
      <c r="K227" s="559">
        <v>55.5</v>
      </c>
      <c r="L227" s="573">
        <v>138.4</v>
      </c>
      <c r="M227" s="573">
        <v>80.5</v>
      </c>
      <c r="N227" s="586">
        <v>200</v>
      </c>
      <c r="O227" s="586">
        <v>200</v>
      </c>
      <c r="P227" s="573">
        <v>0</v>
      </c>
      <c r="Q227" s="573">
        <v>0</v>
      </c>
    </row>
    <row r="228" spans="2:17" ht="13.5" customHeight="1">
      <c r="B228" s="876"/>
      <c r="C228" s="843"/>
      <c r="D228" s="826"/>
      <c r="E228" s="434" t="s">
        <v>20</v>
      </c>
      <c r="F228" s="440"/>
      <c r="G228" s="440"/>
      <c r="H228" s="448"/>
      <c r="I228" s="448"/>
      <c r="J228" s="551"/>
      <c r="K228" s="551"/>
      <c r="L228" s="542"/>
      <c r="M228" s="542"/>
      <c r="N228" s="539"/>
      <c r="O228" s="539"/>
      <c r="P228" s="538"/>
      <c r="Q228" s="664"/>
    </row>
    <row r="229" spans="2:17" ht="13.5" customHeight="1">
      <c r="B229" s="876"/>
      <c r="C229" s="843"/>
      <c r="D229" s="826"/>
      <c r="E229" s="434" t="s">
        <v>30</v>
      </c>
      <c r="F229" s="440"/>
      <c r="G229" s="440"/>
      <c r="H229" s="448">
        <v>0</v>
      </c>
      <c r="I229" s="448">
        <v>0</v>
      </c>
      <c r="J229" s="551">
        <v>0</v>
      </c>
      <c r="K229" s="551">
        <v>0</v>
      </c>
      <c r="L229" s="542">
        <v>0</v>
      </c>
      <c r="M229" s="542">
        <v>0</v>
      </c>
      <c r="N229" s="539">
        <v>0</v>
      </c>
      <c r="O229" s="539">
        <v>0</v>
      </c>
      <c r="P229" s="538">
        <v>0</v>
      </c>
      <c r="Q229" s="664">
        <v>0</v>
      </c>
    </row>
    <row r="230" spans="2:17" ht="13.5" customHeight="1">
      <c r="B230" s="876"/>
      <c r="C230" s="843"/>
      <c r="D230" s="826"/>
      <c r="E230" s="434" t="s">
        <v>21</v>
      </c>
      <c r="F230" s="440"/>
      <c r="G230" s="440"/>
      <c r="H230" s="448">
        <v>0</v>
      </c>
      <c r="I230" s="448">
        <v>0</v>
      </c>
      <c r="J230" s="551">
        <v>0</v>
      </c>
      <c r="K230" s="551">
        <v>0</v>
      </c>
      <c r="L230" s="542">
        <v>0</v>
      </c>
      <c r="M230" s="542">
        <v>0</v>
      </c>
      <c r="N230" s="539">
        <v>0</v>
      </c>
      <c r="O230" s="539">
        <v>0</v>
      </c>
      <c r="P230" s="538">
        <v>0</v>
      </c>
      <c r="Q230" s="664">
        <v>0</v>
      </c>
    </row>
    <row r="231" spans="2:17" ht="13.5" customHeight="1">
      <c r="B231" s="876"/>
      <c r="C231" s="843"/>
      <c r="D231" s="826"/>
      <c r="E231" s="434" t="s">
        <v>33</v>
      </c>
      <c r="F231" s="440"/>
      <c r="G231" s="440"/>
      <c r="H231" s="448"/>
      <c r="I231" s="448"/>
      <c r="J231" s="551"/>
      <c r="K231" s="551"/>
      <c r="L231" s="542"/>
      <c r="M231" s="542"/>
      <c r="N231" s="539"/>
      <c r="O231" s="539"/>
      <c r="P231" s="538"/>
      <c r="Q231" s="664"/>
    </row>
    <row r="232" spans="2:17" ht="13.5" customHeight="1">
      <c r="B232" s="876"/>
      <c r="C232" s="843"/>
      <c r="D232" s="826"/>
      <c r="E232" s="434" t="s">
        <v>69</v>
      </c>
      <c r="F232" s="440"/>
      <c r="G232" s="440"/>
      <c r="H232" s="448">
        <v>33.4</v>
      </c>
      <c r="I232" s="448">
        <v>6</v>
      </c>
      <c r="J232" s="551">
        <v>94.8</v>
      </c>
      <c r="K232" s="551">
        <v>55.5</v>
      </c>
      <c r="L232" s="542">
        <v>138.4</v>
      </c>
      <c r="M232" s="542">
        <v>80.5</v>
      </c>
      <c r="N232" s="539">
        <v>200</v>
      </c>
      <c r="O232" s="539">
        <v>200</v>
      </c>
      <c r="P232" s="538">
        <v>0</v>
      </c>
      <c r="Q232" s="664">
        <v>0</v>
      </c>
    </row>
    <row r="233" spans="2:17" ht="13.5" customHeight="1" thickBot="1">
      <c r="B233" s="877"/>
      <c r="C233" s="886"/>
      <c r="D233" s="874"/>
      <c r="E233" s="445" t="s">
        <v>22</v>
      </c>
      <c r="F233" s="184"/>
      <c r="G233" s="184"/>
      <c r="H233" s="466"/>
      <c r="I233" s="466"/>
      <c r="J233" s="560"/>
      <c r="K233" s="560"/>
      <c r="L233" s="574"/>
      <c r="M233" s="574"/>
      <c r="N233" s="590"/>
      <c r="O233" s="590"/>
      <c r="P233" s="579"/>
      <c r="Q233" s="708"/>
    </row>
    <row r="234" spans="2:17" s="430" customFormat="1" ht="13.5" customHeight="1">
      <c r="B234" s="878"/>
      <c r="C234" s="881" t="s">
        <v>186</v>
      </c>
      <c r="D234" s="883" t="s">
        <v>779</v>
      </c>
      <c r="E234" s="444" t="s">
        <v>19</v>
      </c>
      <c r="F234" s="180"/>
      <c r="G234" s="180"/>
      <c r="H234" s="460">
        <v>0</v>
      </c>
      <c r="I234" s="460">
        <v>0</v>
      </c>
      <c r="J234" s="559">
        <v>54.57</v>
      </c>
      <c r="K234" s="559">
        <v>54.57</v>
      </c>
      <c r="L234" s="573">
        <v>54.57</v>
      </c>
      <c r="M234" s="573">
        <v>54.57</v>
      </c>
      <c r="N234" s="584">
        <v>105.57</v>
      </c>
      <c r="O234" s="584">
        <v>105.57</v>
      </c>
      <c r="P234" s="588">
        <v>0</v>
      </c>
      <c r="Q234" s="711">
        <v>0</v>
      </c>
    </row>
    <row r="235" spans="2:17" s="430" customFormat="1" ht="13.5" customHeight="1">
      <c r="B235" s="879"/>
      <c r="C235" s="808"/>
      <c r="D235" s="807"/>
      <c r="E235" s="434" t="s">
        <v>20</v>
      </c>
      <c r="F235" s="440"/>
      <c r="G235" s="440"/>
      <c r="H235" s="448"/>
      <c r="I235" s="448"/>
      <c r="J235" s="551"/>
      <c r="K235" s="551"/>
      <c r="L235" s="542"/>
      <c r="M235" s="542"/>
      <c r="N235" s="539"/>
      <c r="O235" s="539"/>
      <c r="P235" s="538"/>
      <c r="Q235" s="664"/>
    </row>
    <row r="236" spans="2:17" s="430" customFormat="1" ht="13.5" customHeight="1">
      <c r="B236" s="879"/>
      <c r="C236" s="808"/>
      <c r="D236" s="807"/>
      <c r="E236" s="434" t="s">
        <v>30</v>
      </c>
      <c r="F236" s="440"/>
      <c r="G236" s="440"/>
      <c r="H236" s="448">
        <v>0</v>
      </c>
      <c r="I236" s="448">
        <v>0</v>
      </c>
      <c r="J236" s="551">
        <v>0</v>
      </c>
      <c r="K236" s="551">
        <v>0</v>
      </c>
      <c r="L236" s="542">
        <v>0</v>
      </c>
      <c r="M236" s="542">
        <v>0</v>
      </c>
      <c r="N236" s="539">
        <v>0</v>
      </c>
      <c r="O236" s="539">
        <v>0</v>
      </c>
      <c r="P236" s="538">
        <v>0</v>
      </c>
      <c r="Q236" s="664">
        <v>0</v>
      </c>
    </row>
    <row r="237" spans="2:17" s="430" customFormat="1" ht="13.5" customHeight="1">
      <c r="B237" s="879"/>
      <c r="C237" s="808"/>
      <c r="D237" s="807"/>
      <c r="E237" s="434" t="s">
        <v>21</v>
      </c>
      <c r="F237" s="440"/>
      <c r="G237" s="440"/>
      <c r="H237" s="448">
        <v>0</v>
      </c>
      <c r="I237" s="448">
        <v>0</v>
      </c>
      <c r="J237" s="551">
        <v>54.57</v>
      </c>
      <c r="K237" s="551">
        <v>54.57</v>
      </c>
      <c r="L237" s="542">
        <v>54.57</v>
      </c>
      <c r="M237" s="542">
        <v>54.57</v>
      </c>
      <c r="N237" s="539">
        <v>105.57</v>
      </c>
      <c r="O237" s="539">
        <v>105.57</v>
      </c>
      <c r="P237" s="538">
        <v>0</v>
      </c>
      <c r="Q237" s="664">
        <v>0</v>
      </c>
    </row>
    <row r="238" spans="2:17" s="430" customFormat="1" ht="13.5" customHeight="1">
      <c r="B238" s="879"/>
      <c r="C238" s="808"/>
      <c r="D238" s="807"/>
      <c r="E238" s="434" t="s">
        <v>33</v>
      </c>
      <c r="F238" s="440"/>
      <c r="G238" s="440"/>
      <c r="H238" s="448"/>
      <c r="I238" s="448"/>
      <c r="J238" s="551"/>
      <c r="K238" s="551"/>
      <c r="L238" s="542"/>
      <c r="M238" s="542"/>
      <c r="N238" s="539"/>
      <c r="O238" s="539"/>
      <c r="P238" s="538"/>
      <c r="Q238" s="664"/>
    </row>
    <row r="239" spans="2:17" s="430" customFormat="1" ht="13.5" customHeight="1">
      <c r="B239" s="879"/>
      <c r="C239" s="808"/>
      <c r="D239" s="807"/>
      <c r="E239" s="434" t="s">
        <v>69</v>
      </c>
      <c r="F239" s="440"/>
      <c r="G239" s="440"/>
      <c r="H239" s="448">
        <v>0</v>
      </c>
      <c r="I239" s="448">
        <v>0</v>
      </c>
      <c r="J239" s="551">
        <v>0</v>
      </c>
      <c r="K239" s="551">
        <v>0</v>
      </c>
      <c r="L239" s="542">
        <v>0</v>
      </c>
      <c r="M239" s="542">
        <v>0</v>
      </c>
      <c r="N239" s="539">
        <v>0</v>
      </c>
      <c r="O239" s="539">
        <v>0</v>
      </c>
      <c r="P239" s="538">
        <v>0</v>
      </c>
      <c r="Q239" s="664">
        <v>0</v>
      </c>
    </row>
    <row r="240" spans="2:17" s="430" customFormat="1" ht="13.5" customHeight="1" thickBot="1">
      <c r="B240" s="880"/>
      <c r="C240" s="882"/>
      <c r="D240" s="884"/>
      <c r="E240" s="445" t="s">
        <v>22</v>
      </c>
      <c r="F240" s="184"/>
      <c r="G240" s="184"/>
      <c r="H240" s="466"/>
      <c r="I240" s="466"/>
      <c r="J240" s="560"/>
      <c r="K240" s="560"/>
      <c r="L240" s="574"/>
      <c r="M240" s="574"/>
      <c r="N240" s="590"/>
      <c r="O240" s="590"/>
      <c r="P240" s="579"/>
      <c r="Q240" s="708"/>
    </row>
    <row r="241" spans="2:17" s="430" customFormat="1" ht="13.5" customHeight="1">
      <c r="B241" s="878"/>
      <c r="C241" s="881" t="s">
        <v>191</v>
      </c>
      <c r="D241" s="883" t="s">
        <v>777</v>
      </c>
      <c r="E241" s="444" t="s">
        <v>19</v>
      </c>
      <c r="F241" s="180"/>
      <c r="G241" s="180"/>
      <c r="H241" s="460">
        <v>0</v>
      </c>
      <c r="I241" s="460">
        <v>0</v>
      </c>
      <c r="J241" s="559">
        <v>19.68</v>
      </c>
      <c r="K241" s="559">
        <v>13.12</v>
      </c>
      <c r="L241" s="573">
        <v>19.678419999999999</v>
      </c>
      <c r="M241" s="573">
        <v>13.11928</v>
      </c>
      <c r="N241" s="584">
        <v>19.678419999999999</v>
      </c>
      <c r="O241" s="584">
        <v>19.678419999999999</v>
      </c>
      <c r="P241" s="588">
        <v>0</v>
      </c>
      <c r="Q241" s="711">
        <v>0</v>
      </c>
    </row>
    <row r="242" spans="2:17" s="430" customFormat="1" ht="13.5" customHeight="1">
      <c r="B242" s="879"/>
      <c r="C242" s="808"/>
      <c r="D242" s="807"/>
      <c r="E242" s="434" t="s">
        <v>20</v>
      </c>
      <c r="F242" s="440"/>
      <c r="G242" s="440"/>
      <c r="H242" s="448"/>
      <c r="I242" s="448"/>
      <c r="J242" s="551"/>
      <c r="K242" s="551"/>
      <c r="L242" s="542"/>
      <c r="M242" s="542"/>
      <c r="N242" s="539"/>
      <c r="O242" s="539"/>
      <c r="P242" s="538"/>
      <c r="Q242" s="664"/>
    </row>
    <row r="243" spans="2:17" s="430" customFormat="1" ht="13.5" customHeight="1">
      <c r="B243" s="879"/>
      <c r="C243" s="808"/>
      <c r="D243" s="807"/>
      <c r="E243" s="434" t="s">
        <v>30</v>
      </c>
      <c r="F243" s="440"/>
      <c r="G243" s="440"/>
      <c r="H243" s="448">
        <v>0</v>
      </c>
      <c r="I243" s="448">
        <v>0</v>
      </c>
      <c r="J243" s="551">
        <v>0</v>
      </c>
      <c r="K243" s="551">
        <v>0</v>
      </c>
      <c r="L243" s="542">
        <v>0</v>
      </c>
      <c r="M243" s="542">
        <v>0</v>
      </c>
      <c r="N243" s="539">
        <v>0</v>
      </c>
      <c r="O243" s="539">
        <v>0</v>
      </c>
      <c r="P243" s="538">
        <v>0</v>
      </c>
      <c r="Q243" s="664">
        <v>0</v>
      </c>
    </row>
    <row r="244" spans="2:17" s="430" customFormat="1" ht="13.5" customHeight="1">
      <c r="B244" s="879"/>
      <c r="C244" s="808"/>
      <c r="D244" s="807"/>
      <c r="E244" s="434" t="s">
        <v>21</v>
      </c>
      <c r="F244" s="440"/>
      <c r="G244" s="440"/>
      <c r="H244" s="448">
        <v>0</v>
      </c>
      <c r="I244" s="448">
        <v>0</v>
      </c>
      <c r="J244" s="551">
        <v>19.68</v>
      </c>
      <c r="K244" s="551">
        <v>13.12</v>
      </c>
      <c r="L244" s="542">
        <v>19.678419999999999</v>
      </c>
      <c r="M244" s="542">
        <v>13.11928</v>
      </c>
      <c r="N244" s="539">
        <v>19.678419999999999</v>
      </c>
      <c r="O244" s="539">
        <v>19.678419999999999</v>
      </c>
      <c r="P244" s="538">
        <v>0</v>
      </c>
      <c r="Q244" s="664">
        <v>0</v>
      </c>
    </row>
    <row r="245" spans="2:17" s="430" customFormat="1" ht="13.5" customHeight="1">
      <c r="B245" s="879"/>
      <c r="C245" s="808"/>
      <c r="D245" s="807"/>
      <c r="E245" s="434" t="s">
        <v>33</v>
      </c>
      <c r="F245" s="440"/>
      <c r="G245" s="440"/>
      <c r="H245" s="448"/>
      <c r="I245" s="448"/>
      <c r="J245" s="551"/>
      <c r="K245" s="551"/>
      <c r="L245" s="542"/>
      <c r="M245" s="542"/>
      <c r="N245" s="539"/>
      <c r="O245" s="539"/>
      <c r="P245" s="538"/>
      <c r="Q245" s="664"/>
    </row>
    <row r="246" spans="2:17" s="430" customFormat="1" ht="13.5" customHeight="1">
      <c r="B246" s="879"/>
      <c r="C246" s="808"/>
      <c r="D246" s="807"/>
      <c r="E246" s="434" t="s">
        <v>69</v>
      </c>
      <c r="F246" s="440"/>
      <c r="G246" s="440"/>
      <c r="H246" s="448">
        <v>0</v>
      </c>
      <c r="I246" s="448">
        <v>0</v>
      </c>
      <c r="J246" s="551">
        <v>0</v>
      </c>
      <c r="K246" s="551">
        <v>0</v>
      </c>
      <c r="L246" s="542">
        <v>0</v>
      </c>
      <c r="M246" s="542">
        <v>0</v>
      </c>
      <c r="N246" s="539">
        <v>0</v>
      </c>
      <c r="O246" s="539">
        <v>0</v>
      </c>
      <c r="P246" s="538">
        <v>0</v>
      </c>
      <c r="Q246" s="664">
        <v>0</v>
      </c>
    </row>
    <row r="247" spans="2:17" s="430" customFormat="1" ht="13.5" customHeight="1" thickBot="1">
      <c r="B247" s="880"/>
      <c r="C247" s="882"/>
      <c r="D247" s="884"/>
      <c r="E247" s="445" t="s">
        <v>22</v>
      </c>
      <c r="F247" s="184"/>
      <c r="G247" s="184"/>
      <c r="H247" s="466"/>
      <c r="I247" s="466"/>
      <c r="J247" s="560"/>
      <c r="K247" s="560"/>
      <c r="L247" s="574"/>
      <c r="M247" s="574"/>
      <c r="N247" s="590"/>
      <c r="O247" s="590"/>
      <c r="P247" s="579"/>
      <c r="Q247" s="708"/>
    </row>
    <row r="248" spans="2:17" ht="13.5" customHeight="1">
      <c r="B248" s="910" t="s">
        <v>123</v>
      </c>
      <c r="C248" s="909" t="s">
        <v>133</v>
      </c>
      <c r="D248" s="909" t="s">
        <v>188</v>
      </c>
      <c r="E248" s="264" t="s">
        <v>19</v>
      </c>
      <c r="F248" s="317">
        <v>29769.94</v>
      </c>
      <c r="G248" s="317">
        <v>29663.759999999998</v>
      </c>
      <c r="H248" s="262">
        <f>H250+H251+H253</f>
        <v>7343.1500000000005</v>
      </c>
      <c r="I248" s="361">
        <f t="shared" ref="I248" si="156">I250+I251+I253</f>
        <v>5339.4800000000005</v>
      </c>
      <c r="J248" s="457">
        <f>J250+J251+J253</f>
        <v>16733.249999999996</v>
      </c>
      <c r="K248" s="457">
        <f t="shared" ref="K248" si="157">K250+K251+K253</f>
        <v>16182.109999999999</v>
      </c>
      <c r="L248" s="591">
        <f t="shared" ref="L248:N248" si="158">L250+L251+L253</f>
        <v>25283.880090000002</v>
      </c>
      <c r="M248" s="591">
        <f t="shared" si="158"/>
        <v>19751.370099999996</v>
      </c>
      <c r="N248" s="591">
        <f t="shared" si="158"/>
        <v>33370.853440000006</v>
      </c>
      <c r="O248" s="591">
        <f t="shared" ref="O248:Q248" si="159">O250+O251+O253</f>
        <v>29235.849559999999</v>
      </c>
      <c r="P248" s="591">
        <f t="shared" si="159"/>
        <v>33961.671000000002</v>
      </c>
      <c r="Q248" s="591">
        <f t="shared" si="159"/>
        <v>33961.671000000002</v>
      </c>
    </row>
    <row r="249" spans="2:17" ht="13.5" customHeight="1">
      <c r="B249" s="910"/>
      <c r="C249" s="909"/>
      <c r="D249" s="909"/>
      <c r="E249" s="235" t="s">
        <v>20</v>
      </c>
      <c r="F249" s="323"/>
      <c r="G249" s="323"/>
      <c r="H249" s="235"/>
      <c r="I249" s="366"/>
      <c r="J249" s="459"/>
      <c r="K249" s="459"/>
      <c r="L249" s="544"/>
      <c r="M249" s="544"/>
      <c r="N249" s="544"/>
      <c r="O249" s="544"/>
      <c r="P249" s="544"/>
      <c r="Q249" s="544"/>
    </row>
    <row r="250" spans="2:17" ht="13.5" customHeight="1">
      <c r="B250" s="910"/>
      <c r="C250" s="909"/>
      <c r="D250" s="909"/>
      <c r="E250" s="235" t="s">
        <v>30</v>
      </c>
      <c r="F250" s="318">
        <v>109.7</v>
      </c>
      <c r="G250" s="318">
        <v>109.7</v>
      </c>
      <c r="H250" s="239">
        <f>H271+H278+H285+H292+H299+H306+H313+H327+H334+H341+H348</f>
        <v>0</v>
      </c>
      <c r="I250" s="363">
        <f>I271+I278+I285+I292+I299+I306+I313+I327+I334+I341+I348</f>
        <v>0</v>
      </c>
      <c r="J250" s="453">
        <f>J257+J271+J278+J285+J292+J299+J306+J313+J320+J327+J334+J341+J348+J355</f>
        <v>9.5</v>
      </c>
      <c r="K250" s="453">
        <f t="shared" ref="K250" si="160">K257+K271+K278+K285+K292+K299+K306+K313+K320+K327+K334+K341+K348+K355</f>
        <v>0</v>
      </c>
      <c r="L250" s="571">
        <f t="shared" ref="L250:N250" si="161">L257+L271+L278+L285+L292+L299+L306+L313+L320+L327+L334+L341+L348+L355</f>
        <v>9.5</v>
      </c>
      <c r="M250" s="571">
        <f t="shared" si="161"/>
        <v>9.5</v>
      </c>
      <c r="N250" s="571">
        <f t="shared" si="161"/>
        <v>9.5</v>
      </c>
      <c r="O250" s="571">
        <f t="shared" ref="O250:Q250" si="162">O257+O271+O278+O285+O292+O299+O306+O313+O320+O327+O334+O341+O348+O355</f>
        <v>9.5</v>
      </c>
      <c r="P250" s="571">
        <f t="shared" si="162"/>
        <v>0</v>
      </c>
      <c r="Q250" s="571">
        <f t="shared" si="162"/>
        <v>0</v>
      </c>
    </row>
    <row r="251" spans="2:17" ht="13.5" customHeight="1">
      <c r="B251" s="910"/>
      <c r="C251" s="909"/>
      <c r="D251" s="909"/>
      <c r="E251" s="235" t="s">
        <v>21</v>
      </c>
      <c r="F251" s="318">
        <v>676.82</v>
      </c>
      <c r="G251" s="318">
        <v>676.82</v>
      </c>
      <c r="H251" s="239">
        <f>H272+H279+H286+H293+H300+H307+H314+H328+H335+H342+H349</f>
        <v>0</v>
      </c>
      <c r="I251" s="363">
        <f>I272+I279+I286+I293+I300+I307+I314+I328+I335+I342+I349</f>
        <v>0</v>
      </c>
      <c r="J251" s="453">
        <f>J258+J265+J272+J279+J286+J293+J300+J307+J314+J321+J328+J335+J342+J349+J356</f>
        <v>350.20000000000005</v>
      </c>
      <c r="K251" s="453">
        <f t="shared" ref="K251" si="163">K258+K265+K272+K279+K286+K293+K300+K307+K314+K321+K328+K335+K342+K349+K356</f>
        <v>248.38</v>
      </c>
      <c r="L251" s="571">
        <f t="shared" ref="L251:N251" si="164">L258+L265+L272+L279+L286+L293+L300+L307+L314+L321+L328+L335+L342+L349+L356</f>
        <v>528.298</v>
      </c>
      <c r="M251" s="571">
        <f t="shared" si="164"/>
        <v>528.298</v>
      </c>
      <c r="N251" s="571">
        <f t="shared" si="164"/>
        <v>709.30200000000002</v>
      </c>
      <c r="O251" s="571">
        <f t="shared" ref="O251:Q251" si="165">O258+O265+O272+O279+O286+O293+O300+O307+O314+O321+O328+O335+O342+O349+O356</f>
        <v>709.30200000000002</v>
      </c>
      <c r="P251" s="571">
        <f t="shared" si="165"/>
        <v>0</v>
      </c>
      <c r="Q251" s="571">
        <f t="shared" si="165"/>
        <v>0</v>
      </c>
    </row>
    <row r="252" spans="2:17" ht="13.5" customHeight="1">
      <c r="B252" s="910"/>
      <c r="C252" s="909"/>
      <c r="D252" s="909"/>
      <c r="E252" s="235" t="s">
        <v>33</v>
      </c>
      <c r="F252" s="318"/>
      <c r="G252" s="318"/>
      <c r="H252" s="239"/>
      <c r="I252" s="363"/>
      <c r="J252" s="453"/>
      <c r="K252" s="453"/>
      <c r="L252" s="571"/>
      <c r="M252" s="571"/>
      <c r="N252" s="571"/>
      <c r="O252" s="571"/>
      <c r="P252" s="571"/>
      <c r="Q252" s="571"/>
    </row>
    <row r="253" spans="2:17" ht="13.5" customHeight="1">
      <c r="B253" s="910"/>
      <c r="C253" s="909"/>
      <c r="D253" s="909"/>
      <c r="E253" s="235" t="s">
        <v>69</v>
      </c>
      <c r="F253" s="318">
        <v>28983.42</v>
      </c>
      <c r="G253" s="318">
        <v>28877.24</v>
      </c>
      <c r="H253" s="239">
        <f>H274+H281+H288+H295+H302+H309+H316+H330+H337+H344+H351</f>
        <v>7343.1500000000005</v>
      </c>
      <c r="I253" s="363">
        <f>I274+I281+I288+I295+I302+I309+I316+I330+I337+I344+I351</f>
        <v>5339.4800000000005</v>
      </c>
      <c r="J253" s="453">
        <f>J260+J267+J274+J281+J288+J295+J302+J309+J316+J323+J330+J337+J344+J351+J358</f>
        <v>16373.549999999997</v>
      </c>
      <c r="K253" s="453">
        <f t="shared" ref="K253" si="166">K260+K267+K274+K281+K288+K295+K302+K309+K316+K323+K330+K337+K344+K351+K358</f>
        <v>15933.73</v>
      </c>
      <c r="L253" s="571">
        <f t="shared" ref="L253:N253" si="167">L260+L267+L274+L281+L288+L295+L302+L309+L316+L323+L330+L337+L344+L351+L358</f>
        <v>24746.082090000004</v>
      </c>
      <c r="M253" s="571">
        <f t="shared" si="167"/>
        <v>19213.572099999998</v>
      </c>
      <c r="N253" s="571">
        <f t="shared" si="167"/>
        <v>32652.051440000003</v>
      </c>
      <c r="O253" s="571">
        <f t="shared" ref="O253:Q253" si="168">O260+O267+O274+O281+O288+O295+O302+O309+O316+O323+O330+O337+O344+O351+O358</f>
        <v>28517.047559999999</v>
      </c>
      <c r="P253" s="571">
        <f t="shared" si="168"/>
        <v>33961.671000000002</v>
      </c>
      <c r="Q253" s="571">
        <f t="shared" si="168"/>
        <v>33961.671000000002</v>
      </c>
    </row>
    <row r="254" spans="2:17" ht="13.5" customHeight="1" thickBot="1">
      <c r="B254" s="910"/>
      <c r="C254" s="909"/>
      <c r="D254" s="909"/>
      <c r="E254" s="439" t="s">
        <v>22</v>
      </c>
      <c r="F254" s="437"/>
      <c r="G254" s="437"/>
      <c r="H254" s="437"/>
      <c r="I254" s="437"/>
      <c r="J254" s="456"/>
      <c r="K254" s="456"/>
      <c r="L254" s="572"/>
      <c r="M254" s="572"/>
      <c r="N254" s="572"/>
      <c r="O254" s="572"/>
      <c r="P254" s="572"/>
      <c r="Q254" s="572"/>
    </row>
    <row r="255" spans="2:17" s="430" customFormat="1" ht="13.5" customHeight="1">
      <c r="B255" s="878"/>
      <c r="C255" s="881" t="s">
        <v>189</v>
      </c>
      <c r="D255" s="881" t="s">
        <v>779</v>
      </c>
      <c r="E255" s="444" t="s">
        <v>19</v>
      </c>
      <c r="F255" s="441"/>
      <c r="G255" s="441"/>
      <c r="H255" s="441">
        <v>0</v>
      </c>
      <c r="I255" s="441">
        <v>0</v>
      </c>
      <c r="J255" s="559">
        <v>44.73</v>
      </c>
      <c r="K255" s="559">
        <v>44.73</v>
      </c>
      <c r="L255" s="573">
        <v>44.73</v>
      </c>
      <c r="M255" s="573">
        <v>44.73</v>
      </c>
      <c r="N255" s="586">
        <v>94.73</v>
      </c>
      <c r="O255" s="586">
        <v>94.73</v>
      </c>
      <c r="P255" s="573">
        <v>0</v>
      </c>
      <c r="Q255" s="573">
        <v>0</v>
      </c>
    </row>
    <row r="256" spans="2:17" s="430" customFormat="1" ht="13.5" customHeight="1">
      <c r="B256" s="879"/>
      <c r="C256" s="808"/>
      <c r="D256" s="808"/>
      <c r="E256" s="434" t="s">
        <v>20</v>
      </c>
      <c r="F256" s="438"/>
      <c r="G256" s="438"/>
      <c r="H256" s="438"/>
      <c r="I256" s="438"/>
      <c r="J256" s="551"/>
      <c r="K256" s="551"/>
      <c r="L256" s="542"/>
      <c r="M256" s="542"/>
      <c r="N256" s="544"/>
      <c r="O256" s="544"/>
      <c r="P256" s="542"/>
      <c r="Q256" s="542"/>
    </row>
    <row r="257" spans="2:17" s="430" customFormat="1" ht="13.5" customHeight="1">
      <c r="B257" s="879"/>
      <c r="C257" s="808"/>
      <c r="D257" s="808"/>
      <c r="E257" s="434" t="s">
        <v>30</v>
      </c>
      <c r="F257" s="438"/>
      <c r="G257" s="438"/>
      <c r="H257" s="438">
        <v>0</v>
      </c>
      <c r="I257" s="438">
        <v>0</v>
      </c>
      <c r="J257" s="551">
        <v>0</v>
      </c>
      <c r="K257" s="551">
        <v>0</v>
      </c>
      <c r="L257" s="542">
        <v>0</v>
      </c>
      <c r="M257" s="542">
        <v>0</v>
      </c>
      <c r="N257" s="544">
        <v>0</v>
      </c>
      <c r="O257" s="544">
        <v>0</v>
      </c>
      <c r="P257" s="542">
        <v>0</v>
      </c>
      <c r="Q257" s="542">
        <v>0</v>
      </c>
    </row>
    <row r="258" spans="2:17" s="430" customFormat="1" ht="13.5" customHeight="1">
      <c r="B258" s="879"/>
      <c r="C258" s="808"/>
      <c r="D258" s="808"/>
      <c r="E258" s="434" t="s">
        <v>21</v>
      </c>
      <c r="F258" s="438"/>
      <c r="G258" s="438"/>
      <c r="H258" s="438">
        <v>0</v>
      </c>
      <c r="I258" s="438">
        <v>0</v>
      </c>
      <c r="J258" s="551">
        <v>44.73</v>
      </c>
      <c r="K258" s="551">
        <v>44.73</v>
      </c>
      <c r="L258" s="542">
        <v>44.73</v>
      </c>
      <c r="M258" s="542">
        <v>44.73</v>
      </c>
      <c r="N258" s="544">
        <v>94.73</v>
      </c>
      <c r="O258" s="544">
        <v>94.73</v>
      </c>
      <c r="P258" s="542">
        <v>0</v>
      </c>
      <c r="Q258" s="542">
        <v>0</v>
      </c>
    </row>
    <row r="259" spans="2:17" s="430" customFormat="1" ht="13.5" customHeight="1">
      <c r="B259" s="879"/>
      <c r="C259" s="808"/>
      <c r="D259" s="808"/>
      <c r="E259" s="434" t="s">
        <v>33</v>
      </c>
      <c r="F259" s="438"/>
      <c r="G259" s="438"/>
      <c r="H259" s="438"/>
      <c r="I259" s="438"/>
      <c r="J259" s="551"/>
      <c r="K259" s="551"/>
      <c r="L259" s="542"/>
      <c r="M259" s="542"/>
      <c r="N259" s="544"/>
      <c r="O259" s="544"/>
      <c r="P259" s="542"/>
      <c r="Q259" s="542"/>
    </row>
    <row r="260" spans="2:17" s="430" customFormat="1" ht="13.5" customHeight="1">
      <c r="B260" s="879"/>
      <c r="C260" s="808"/>
      <c r="D260" s="808"/>
      <c r="E260" s="434" t="s">
        <v>69</v>
      </c>
      <c r="F260" s="438"/>
      <c r="G260" s="438"/>
      <c r="H260" s="438">
        <v>0</v>
      </c>
      <c r="I260" s="438">
        <v>0</v>
      </c>
      <c r="J260" s="551">
        <v>0</v>
      </c>
      <c r="K260" s="551">
        <v>0</v>
      </c>
      <c r="L260" s="542">
        <v>0</v>
      </c>
      <c r="M260" s="542">
        <v>0</v>
      </c>
      <c r="N260" s="544">
        <v>0</v>
      </c>
      <c r="O260" s="544">
        <v>0</v>
      </c>
      <c r="P260" s="542">
        <v>0</v>
      </c>
      <c r="Q260" s="542">
        <v>0</v>
      </c>
    </row>
    <row r="261" spans="2:17" s="430" customFormat="1" ht="13.5" customHeight="1" thickBot="1">
      <c r="B261" s="880"/>
      <c r="C261" s="882"/>
      <c r="D261" s="882"/>
      <c r="E261" s="445" t="s">
        <v>22</v>
      </c>
      <c r="F261" s="442"/>
      <c r="G261" s="442"/>
      <c r="H261" s="442"/>
      <c r="I261" s="442"/>
      <c r="J261" s="560"/>
      <c r="K261" s="560"/>
      <c r="L261" s="574"/>
      <c r="M261" s="574"/>
      <c r="N261" s="582"/>
      <c r="O261" s="582"/>
      <c r="P261" s="574"/>
      <c r="Q261" s="574"/>
    </row>
    <row r="262" spans="2:17" s="430" customFormat="1" ht="13.5" customHeight="1">
      <c r="B262" s="878"/>
      <c r="C262" s="881" t="s">
        <v>185</v>
      </c>
      <c r="D262" s="881" t="s">
        <v>777</v>
      </c>
      <c r="E262" s="444" t="s">
        <v>19</v>
      </c>
      <c r="F262" s="441"/>
      <c r="G262" s="441"/>
      <c r="H262" s="441">
        <v>0</v>
      </c>
      <c r="I262" s="441">
        <v>0</v>
      </c>
      <c r="J262" s="559">
        <v>305.47000000000003</v>
      </c>
      <c r="K262" s="559">
        <v>203.65</v>
      </c>
      <c r="L262" s="573">
        <v>305.46800000000002</v>
      </c>
      <c r="M262" s="573">
        <v>305.46800000000002</v>
      </c>
      <c r="N262" s="586">
        <v>436.47199999999998</v>
      </c>
      <c r="O262" s="586">
        <v>436.47199999999998</v>
      </c>
      <c r="P262" s="573">
        <v>0</v>
      </c>
      <c r="Q262" s="573">
        <v>0</v>
      </c>
    </row>
    <row r="263" spans="2:17" s="430" customFormat="1" ht="13.5" customHeight="1">
      <c r="B263" s="879"/>
      <c r="C263" s="808"/>
      <c r="D263" s="808"/>
      <c r="E263" s="434" t="s">
        <v>20</v>
      </c>
      <c r="F263" s="438"/>
      <c r="G263" s="438"/>
      <c r="H263" s="438"/>
      <c r="I263" s="438"/>
      <c r="J263" s="551"/>
      <c r="K263" s="551"/>
      <c r="L263" s="542"/>
      <c r="M263" s="542"/>
      <c r="N263" s="544"/>
      <c r="O263" s="544"/>
      <c r="P263" s="542"/>
      <c r="Q263" s="542"/>
    </row>
    <row r="264" spans="2:17" s="430" customFormat="1" ht="13.5" customHeight="1">
      <c r="B264" s="879"/>
      <c r="C264" s="808"/>
      <c r="D264" s="808"/>
      <c r="E264" s="434" t="s">
        <v>30</v>
      </c>
      <c r="F264" s="438"/>
      <c r="G264" s="438"/>
      <c r="H264" s="438">
        <v>0</v>
      </c>
      <c r="I264" s="438">
        <v>0</v>
      </c>
      <c r="J264" s="551">
        <v>0</v>
      </c>
      <c r="K264" s="551">
        <v>0</v>
      </c>
      <c r="L264" s="542">
        <v>0</v>
      </c>
      <c r="M264" s="542">
        <v>0</v>
      </c>
      <c r="N264" s="544">
        <v>0</v>
      </c>
      <c r="O264" s="544">
        <v>0</v>
      </c>
      <c r="P264" s="542">
        <v>0</v>
      </c>
      <c r="Q264" s="542">
        <v>0</v>
      </c>
    </row>
    <row r="265" spans="2:17" s="430" customFormat="1" ht="13.5" customHeight="1">
      <c r="B265" s="879"/>
      <c r="C265" s="808"/>
      <c r="D265" s="808"/>
      <c r="E265" s="434" t="s">
        <v>21</v>
      </c>
      <c r="F265" s="438"/>
      <c r="G265" s="438"/>
      <c r="H265" s="438">
        <v>0</v>
      </c>
      <c r="I265" s="438">
        <v>0</v>
      </c>
      <c r="J265" s="551">
        <v>305.47000000000003</v>
      </c>
      <c r="K265" s="551">
        <v>203.65</v>
      </c>
      <c r="L265" s="542">
        <v>305.46800000000002</v>
      </c>
      <c r="M265" s="542">
        <v>305.46800000000002</v>
      </c>
      <c r="N265" s="544">
        <v>436.47199999999998</v>
      </c>
      <c r="O265" s="544">
        <v>436.47199999999998</v>
      </c>
      <c r="P265" s="542">
        <v>0</v>
      </c>
      <c r="Q265" s="542">
        <v>0</v>
      </c>
    </row>
    <row r="266" spans="2:17" s="430" customFormat="1" ht="13.5" customHeight="1">
      <c r="B266" s="879"/>
      <c r="C266" s="808"/>
      <c r="D266" s="808"/>
      <c r="E266" s="434" t="s">
        <v>33</v>
      </c>
      <c r="F266" s="438"/>
      <c r="G266" s="438"/>
      <c r="H266" s="438"/>
      <c r="I266" s="438"/>
      <c r="J266" s="551"/>
      <c r="K266" s="551"/>
      <c r="L266" s="542"/>
      <c r="M266" s="542"/>
      <c r="N266" s="544"/>
      <c r="O266" s="544"/>
      <c r="P266" s="542"/>
      <c r="Q266" s="542"/>
    </row>
    <row r="267" spans="2:17" s="430" customFormat="1" ht="13.5" customHeight="1">
      <c r="B267" s="879"/>
      <c r="C267" s="808"/>
      <c r="D267" s="808"/>
      <c r="E267" s="434" t="s">
        <v>69</v>
      </c>
      <c r="F267" s="438"/>
      <c r="G267" s="438"/>
      <c r="H267" s="438">
        <v>0</v>
      </c>
      <c r="I267" s="438">
        <v>0</v>
      </c>
      <c r="J267" s="551">
        <v>0</v>
      </c>
      <c r="K267" s="551">
        <v>0</v>
      </c>
      <c r="L267" s="542">
        <v>0</v>
      </c>
      <c r="M267" s="542">
        <v>0</v>
      </c>
      <c r="N267" s="544">
        <v>0</v>
      </c>
      <c r="O267" s="544">
        <v>0</v>
      </c>
      <c r="P267" s="542">
        <v>0</v>
      </c>
      <c r="Q267" s="542">
        <v>0</v>
      </c>
    </row>
    <row r="268" spans="2:17" s="430" customFormat="1" ht="13.5" customHeight="1" thickBot="1">
      <c r="B268" s="880"/>
      <c r="C268" s="882"/>
      <c r="D268" s="882"/>
      <c r="E268" s="445" t="s">
        <v>22</v>
      </c>
      <c r="F268" s="442"/>
      <c r="G268" s="442"/>
      <c r="H268" s="442"/>
      <c r="I268" s="442"/>
      <c r="J268" s="560"/>
      <c r="K268" s="560"/>
      <c r="L268" s="574"/>
      <c r="M268" s="574"/>
      <c r="N268" s="582"/>
      <c r="O268" s="582"/>
      <c r="P268" s="574"/>
      <c r="Q268" s="574"/>
    </row>
    <row r="269" spans="2:17" ht="13.5" customHeight="1">
      <c r="B269" s="876"/>
      <c r="C269" s="843" t="s">
        <v>186</v>
      </c>
      <c r="D269" s="826" t="s">
        <v>184</v>
      </c>
      <c r="E269" s="433" t="s">
        <v>19</v>
      </c>
      <c r="F269" s="178"/>
      <c r="G269" s="178"/>
      <c r="H269" s="452">
        <f>H271+H272+H274</f>
        <v>6106.25</v>
      </c>
      <c r="I269" s="452">
        <f t="shared" ref="I269:Q269" si="169">I271+I272+I274</f>
        <v>4605.6499999999996</v>
      </c>
      <c r="J269" s="547">
        <v>14279.6</v>
      </c>
      <c r="K269" s="547">
        <v>14126.6</v>
      </c>
      <c r="L269" s="578">
        <v>22041.597099999999</v>
      </c>
      <c r="M269" s="578">
        <v>16930.520929999999</v>
      </c>
      <c r="N269" s="585">
        <v>29687.690340000001</v>
      </c>
      <c r="O269" s="585">
        <v>25745.525010000001</v>
      </c>
      <c r="P269" s="578">
        <v>29539.554</v>
      </c>
      <c r="Q269" s="578">
        <f t="shared" si="169"/>
        <v>29539.554</v>
      </c>
    </row>
    <row r="270" spans="2:17" ht="13.5" customHeight="1">
      <c r="B270" s="876"/>
      <c r="C270" s="843"/>
      <c r="D270" s="826"/>
      <c r="E270" s="232" t="s">
        <v>20</v>
      </c>
      <c r="F270" s="362"/>
      <c r="G270" s="362"/>
      <c r="H270" s="448"/>
      <c r="I270" s="448"/>
      <c r="J270" s="551"/>
      <c r="K270" s="551"/>
      <c r="L270" s="542"/>
      <c r="M270" s="542"/>
      <c r="N270" s="539"/>
      <c r="O270" s="539"/>
      <c r="P270" s="664"/>
      <c r="Q270" s="664"/>
    </row>
    <row r="271" spans="2:17" ht="13.5" customHeight="1">
      <c r="B271" s="876"/>
      <c r="C271" s="843"/>
      <c r="D271" s="826"/>
      <c r="E271" s="232" t="s">
        <v>30</v>
      </c>
      <c r="F271" s="362"/>
      <c r="G271" s="362"/>
      <c r="H271" s="448">
        <v>0</v>
      </c>
      <c r="I271" s="448">
        <v>0</v>
      </c>
      <c r="J271" s="551">
        <v>0</v>
      </c>
      <c r="K271" s="551">
        <v>0</v>
      </c>
      <c r="L271" s="542">
        <v>0</v>
      </c>
      <c r="M271" s="542">
        <v>0</v>
      </c>
      <c r="N271" s="539">
        <v>0</v>
      </c>
      <c r="O271" s="539">
        <v>0</v>
      </c>
      <c r="P271" s="664">
        <v>0</v>
      </c>
      <c r="Q271" s="664">
        <v>0</v>
      </c>
    </row>
    <row r="272" spans="2:17" ht="13.5" customHeight="1">
      <c r="B272" s="876"/>
      <c r="C272" s="843"/>
      <c r="D272" s="826"/>
      <c r="E272" s="232" t="s">
        <v>21</v>
      </c>
      <c r="F272" s="362"/>
      <c r="G272" s="362"/>
      <c r="H272" s="448">
        <v>0</v>
      </c>
      <c r="I272" s="448">
        <v>0</v>
      </c>
      <c r="J272" s="551">
        <v>0</v>
      </c>
      <c r="K272" s="551">
        <v>0</v>
      </c>
      <c r="L272" s="542">
        <v>0</v>
      </c>
      <c r="M272" s="542">
        <v>0</v>
      </c>
      <c r="N272" s="539">
        <v>0</v>
      </c>
      <c r="O272" s="539">
        <v>0</v>
      </c>
      <c r="P272" s="664">
        <v>0</v>
      </c>
      <c r="Q272" s="664">
        <v>0</v>
      </c>
    </row>
    <row r="273" spans="2:17" ht="13.5" customHeight="1">
      <c r="B273" s="876"/>
      <c r="C273" s="843"/>
      <c r="D273" s="826"/>
      <c r="E273" s="232" t="s">
        <v>33</v>
      </c>
      <c r="F273" s="362"/>
      <c r="G273" s="362"/>
      <c r="H273" s="448"/>
      <c r="I273" s="448"/>
      <c r="J273" s="551"/>
      <c r="K273" s="551"/>
      <c r="L273" s="542"/>
      <c r="M273" s="542"/>
      <c r="N273" s="539"/>
      <c r="O273" s="539"/>
      <c r="P273" s="664"/>
      <c r="Q273" s="664"/>
    </row>
    <row r="274" spans="2:17" ht="13.5" customHeight="1">
      <c r="B274" s="876"/>
      <c r="C274" s="843"/>
      <c r="D274" s="826"/>
      <c r="E274" s="232" t="s">
        <v>69</v>
      </c>
      <c r="F274" s="362"/>
      <c r="G274" s="362"/>
      <c r="H274" s="448">
        <v>6106.25</v>
      </c>
      <c r="I274" s="448">
        <v>4605.6499999999996</v>
      </c>
      <c r="J274" s="551">
        <v>14279.6</v>
      </c>
      <c r="K274" s="551">
        <v>14126.6</v>
      </c>
      <c r="L274" s="542">
        <v>22041.597099999999</v>
      </c>
      <c r="M274" s="542">
        <v>16930.520929999999</v>
      </c>
      <c r="N274" s="539">
        <v>29687.690340000001</v>
      </c>
      <c r="O274" s="539">
        <v>25745.525010000001</v>
      </c>
      <c r="P274" s="664">
        <v>29539.554</v>
      </c>
      <c r="Q274" s="664">
        <v>29539.554</v>
      </c>
    </row>
    <row r="275" spans="2:17" ht="13.5" customHeight="1" thickBot="1">
      <c r="B275" s="877"/>
      <c r="C275" s="886"/>
      <c r="D275" s="874"/>
      <c r="E275" s="241" t="s">
        <v>22</v>
      </c>
      <c r="F275" s="184"/>
      <c r="G275" s="184"/>
      <c r="H275" s="466"/>
      <c r="I275" s="466"/>
      <c r="J275" s="560"/>
      <c r="K275" s="560"/>
      <c r="L275" s="574"/>
      <c r="M275" s="574"/>
      <c r="N275" s="590"/>
      <c r="O275" s="590"/>
      <c r="P275" s="708"/>
      <c r="Q275" s="708"/>
    </row>
    <row r="276" spans="2:17" ht="13.5" customHeight="1">
      <c r="B276" s="875"/>
      <c r="C276" s="885" t="s">
        <v>191</v>
      </c>
      <c r="D276" s="873" t="s">
        <v>190</v>
      </c>
      <c r="E276" s="240" t="s">
        <v>19</v>
      </c>
      <c r="F276" s="180"/>
      <c r="G276" s="180"/>
      <c r="H276" s="460">
        <f>H278+H279+H281</f>
        <v>0</v>
      </c>
      <c r="I276" s="460">
        <f t="shared" ref="I276:Q276" si="170">I278+I279+I281</f>
        <v>0</v>
      </c>
      <c r="J276" s="559">
        <v>9.5</v>
      </c>
      <c r="K276" s="559">
        <v>0</v>
      </c>
      <c r="L276" s="573">
        <v>9.5</v>
      </c>
      <c r="M276" s="573">
        <v>9.5</v>
      </c>
      <c r="N276" s="586">
        <v>9.5</v>
      </c>
      <c r="O276" s="586">
        <v>9.5</v>
      </c>
      <c r="P276" s="573">
        <f t="shared" si="170"/>
        <v>0</v>
      </c>
      <c r="Q276" s="573">
        <f t="shared" si="170"/>
        <v>0</v>
      </c>
    </row>
    <row r="277" spans="2:17" ht="13.5" customHeight="1">
      <c r="B277" s="876"/>
      <c r="C277" s="843"/>
      <c r="D277" s="826"/>
      <c r="E277" s="232" t="s">
        <v>20</v>
      </c>
      <c r="F277" s="362"/>
      <c r="G277" s="362"/>
      <c r="H277" s="448"/>
      <c r="I277" s="448"/>
      <c r="J277" s="551"/>
      <c r="K277" s="551"/>
      <c r="L277" s="542"/>
      <c r="M277" s="542"/>
      <c r="N277" s="539"/>
      <c r="O277" s="539"/>
      <c r="P277" s="664"/>
      <c r="Q277" s="664"/>
    </row>
    <row r="278" spans="2:17" ht="13.5" customHeight="1">
      <c r="B278" s="876"/>
      <c r="C278" s="843"/>
      <c r="D278" s="826"/>
      <c r="E278" s="232" t="s">
        <v>30</v>
      </c>
      <c r="F278" s="362"/>
      <c r="G278" s="362"/>
      <c r="H278" s="448">
        <v>0</v>
      </c>
      <c r="I278" s="448">
        <v>0</v>
      </c>
      <c r="J278" s="551">
        <v>9.5</v>
      </c>
      <c r="K278" s="551">
        <v>0</v>
      </c>
      <c r="L278" s="542">
        <v>9.5</v>
      </c>
      <c r="M278" s="542">
        <v>9.5</v>
      </c>
      <c r="N278" s="539">
        <v>9.5</v>
      </c>
      <c r="O278" s="539">
        <v>9.5</v>
      </c>
      <c r="P278" s="664">
        <v>0</v>
      </c>
      <c r="Q278" s="664">
        <v>0</v>
      </c>
    </row>
    <row r="279" spans="2:17" ht="13.5" customHeight="1">
      <c r="B279" s="876"/>
      <c r="C279" s="843"/>
      <c r="D279" s="826"/>
      <c r="E279" s="232" t="s">
        <v>21</v>
      </c>
      <c r="F279" s="362"/>
      <c r="G279" s="362"/>
      <c r="H279" s="448">
        <v>0</v>
      </c>
      <c r="I279" s="448">
        <v>0</v>
      </c>
      <c r="J279" s="551">
        <v>0</v>
      </c>
      <c r="K279" s="551">
        <v>0</v>
      </c>
      <c r="L279" s="542">
        <v>0</v>
      </c>
      <c r="M279" s="542">
        <v>0</v>
      </c>
      <c r="N279" s="539">
        <v>0</v>
      </c>
      <c r="O279" s="539">
        <v>0</v>
      </c>
      <c r="P279" s="664">
        <v>0</v>
      </c>
      <c r="Q279" s="664">
        <v>0</v>
      </c>
    </row>
    <row r="280" spans="2:17" ht="13.5" customHeight="1">
      <c r="B280" s="876"/>
      <c r="C280" s="843"/>
      <c r="D280" s="826"/>
      <c r="E280" s="232" t="s">
        <v>33</v>
      </c>
      <c r="F280" s="362"/>
      <c r="G280" s="362"/>
      <c r="H280" s="448"/>
      <c r="I280" s="448"/>
      <c r="J280" s="551"/>
      <c r="K280" s="551"/>
      <c r="L280" s="542"/>
      <c r="M280" s="542"/>
      <c r="N280" s="539"/>
      <c r="O280" s="539"/>
      <c r="P280" s="664"/>
      <c r="Q280" s="664"/>
    </row>
    <row r="281" spans="2:17" ht="13.5" customHeight="1">
      <c r="B281" s="876"/>
      <c r="C281" s="843"/>
      <c r="D281" s="826"/>
      <c r="E281" s="232" t="s">
        <v>69</v>
      </c>
      <c r="F281" s="362"/>
      <c r="G281" s="362"/>
      <c r="H281" s="448">
        <v>0</v>
      </c>
      <c r="I281" s="448">
        <v>0</v>
      </c>
      <c r="J281" s="551">
        <v>0</v>
      </c>
      <c r="K281" s="551">
        <v>0</v>
      </c>
      <c r="L281" s="542">
        <v>0</v>
      </c>
      <c r="M281" s="542">
        <v>0</v>
      </c>
      <c r="N281" s="539">
        <v>0</v>
      </c>
      <c r="O281" s="539">
        <v>0</v>
      </c>
      <c r="P281" s="664">
        <v>0</v>
      </c>
      <c r="Q281" s="664">
        <v>0</v>
      </c>
    </row>
    <row r="282" spans="2:17" ht="13.5" customHeight="1" thickBot="1">
      <c r="B282" s="877"/>
      <c r="C282" s="886"/>
      <c r="D282" s="874"/>
      <c r="E282" s="241" t="s">
        <v>22</v>
      </c>
      <c r="F282" s="184"/>
      <c r="G282" s="184"/>
      <c r="H282" s="466"/>
      <c r="I282" s="466"/>
      <c r="J282" s="560"/>
      <c r="K282" s="560"/>
      <c r="L282" s="574"/>
      <c r="M282" s="574"/>
      <c r="N282" s="590"/>
      <c r="O282" s="590"/>
      <c r="P282" s="708"/>
      <c r="Q282" s="708"/>
    </row>
    <row r="283" spans="2:17" ht="13.5" customHeight="1">
      <c r="B283" s="875"/>
      <c r="C283" s="885" t="s">
        <v>193</v>
      </c>
      <c r="D283" s="873" t="s">
        <v>192</v>
      </c>
      <c r="E283" s="240" t="s">
        <v>19</v>
      </c>
      <c r="F283" s="180"/>
      <c r="G283" s="180"/>
      <c r="H283" s="460">
        <f>H285+H286+H288</f>
        <v>0</v>
      </c>
      <c r="I283" s="460">
        <f t="shared" ref="I283:Q283" si="171">I285+I286+I288</f>
        <v>0</v>
      </c>
      <c r="J283" s="559">
        <v>0</v>
      </c>
      <c r="K283" s="559">
        <v>0</v>
      </c>
      <c r="L283" s="573">
        <v>178.1</v>
      </c>
      <c r="M283" s="573">
        <v>178.1</v>
      </c>
      <c r="N283" s="586">
        <v>178.1</v>
      </c>
      <c r="O283" s="586">
        <v>178.1</v>
      </c>
      <c r="P283" s="573">
        <f t="shared" si="171"/>
        <v>0</v>
      </c>
      <c r="Q283" s="573">
        <f t="shared" si="171"/>
        <v>0</v>
      </c>
    </row>
    <row r="284" spans="2:17" ht="13.5" customHeight="1">
      <c r="B284" s="876"/>
      <c r="C284" s="843"/>
      <c r="D284" s="826"/>
      <c r="E284" s="232" t="s">
        <v>20</v>
      </c>
      <c r="F284" s="362"/>
      <c r="G284" s="362"/>
      <c r="H284" s="448"/>
      <c r="I284" s="448"/>
      <c r="J284" s="551"/>
      <c r="K284" s="551"/>
      <c r="L284" s="542"/>
      <c r="M284" s="542"/>
      <c r="N284" s="539"/>
      <c r="O284" s="539"/>
      <c r="P284" s="664"/>
      <c r="Q284" s="664"/>
    </row>
    <row r="285" spans="2:17" ht="13.5" customHeight="1">
      <c r="B285" s="876"/>
      <c r="C285" s="843"/>
      <c r="D285" s="826"/>
      <c r="E285" s="232" t="s">
        <v>30</v>
      </c>
      <c r="F285" s="362"/>
      <c r="G285" s="362"/>
      <c r="H285" s="448">
        <v>0</v>
      </c>
      <c r="I285" s="448">
        <v>0</v>
      </c>
      <c r="J285" s="551">
        <v>0</v>
      </c>
      <c r="K285" s="551">
        <v>0</v>
      </c>
      <c r="L285" s="542">
        <v>0</v>
      </c>
      <c r="M285" s="542">
        <v>0</v>
      </c>
      <c r="N285" s="539">
        <v>0</v>
      </c>
      <c r="O285" s="539">
        <v>0</v>
      </c>
      <c r="P285" s="664">
        <v>0</v>
      </c>
      <c r="Q285" s="664">
        <v>0</v>
      </c>
    </row>
    <row r="286" spans="2:17" ht="13.5" customHeight="1">
      <c r="B286" s="876"/>
      <c r="C286" s="843"/>
      <c r="D286" s="826"/>
      <c r="E286" s="232" t="s">
        <v>21</v>
      </c>
      <c r="F286" s="362"/>
      <c r="G286" s="362"/>
      <c r="H286" s="448">
        <v>0</v>
      </c>
      <c r="I286" s="448">
        <v>0</v>
      </c>
      <c r="J286" s="551">
        <v>0</v>
      </c>
      <c r="K286" s="551">
        <v>0</v>
      </c>
      <c r="L286" s="542">
        <v>178.1</v>
      </c>
      <c r="M286" s="542">
        <v>178.1</v>
      </c>
      <c r="N286" s="539">
        <v>178.1</v>
      </c>
      <c r="O286" s="539">
        <v>178.1</v>
      </c>
      <c r="P286" s="664">
        <v>0</v>
      </c>
      <c r="Q286" s="664">
        <v>0</v>
      </c>
    </row>
    <row r="287" spans="2:17" ht="13.5" customHeight="1">
      <c r="B287" s="876"/>
      <c r="C287" s="843"/>
      <c r="D287" s="826"/>
      <c r="E287" s="232" t="s">
        <v>33</v>
      </c>
      <c r="F287" s="362"/>
      <c r="G287" s="362"/>
      <c r="H287" s="448"/>
      <c r="I287" s="448"/>
      <c r="J287" s="551"/>
      <c r="K287" s="551"/>
      <c r="L287" s="542"/>
      <c r="M287" s="542"/>
      <c r="N287" s="539"/>
      <c r="O287" s="539"/>
      <c r="P287" s="664"/>
      <c r="Q287" s="664"/>
    </row>
    <row r="288" spans="2:17" ht="13.5" customHeight="1">
      <c r="B288" s="876"/>
      <c r="C288" s="843"/>
      <c r="D288" s="826"/>
      <c r="E288" s="232" t="s">
        <v>69</v>
      </c>
      <c r="F288" s="362"/>
      <c r="G288" s="362"/>
      <c r="H288" s="448">
        <v>0</v>
      </c>
      <c r="I288" s="448">
        <v>0</v>
      </c>
      <c r="J288" s="551">
        <v>0</v>
      </c>
      <c r="K288" s="551">
        <v>0</v>
      </c>
      <c r="L288" s="542">
        <v>0</v>
      </c>
      <c r="M288" s="542">
        <v>0</v>
      </c>
      <c r="N288" s="539">
        <v>0</v>
      </c>
      <c r="O288" s="539">
        <v>0</v>
      </c>
      <c r="P288" s="664">
        <v>0</v>
      </c>
      <c r="Q288" s="664">
        <v>0</v>
      </c>
    </row>
    <row r="289" spans="2:17" ht="13.5" customHeight="1" thickBot="1">
      <c r="B289" s="877"/>
      <c r="C289" s="886"/>
      <c r="D289" s="874"/>
      <c r="E289" s="241" t="s">
        <v>22</v>
      </c>
      <c r="F289" s="184"/>
      <c r="G289" s="184"/>
      <c r="H289" s="466"/>
      <c r="I289" s="466"/>
      <c r="J289" s="560"/>
      <c r="K289" s="560"/>
      <c r="L289" s="574"/>
      <c r="M289" s="574"/>
      <c r="N289" s="590"/>
      <c r="O289" s="590"/>
      <c r="P289" s="708"/>
      <c r="Q289" s="708"/>
    </row>
    <row r="290" spans="2:17" ht="13.5" customHeight="1">
      <c r="B290" s="875"/>
      <c r="C290" s="885" t="s">
        <v>194</v>
      </c>
      <c r="D290" s="873" t="s">
        <v>195</v>
      </c>
      <c r="E290" s="240" t="s">
        <v>19</v>
      </c>
      <c r="F290" s="180"/>
      <c r="G290" s="180"/>
      <c r="H290" s="460">
        <f>H292+H293+H295</f>
        <v>410.02</v>
      </c>
      <c r="I290" s="460">
        <f t="shared" ref="I290:Q290" si="172">I292+I293+I295</f>
        <v>231.31</v>
      </c>
      <c r="J290" s="559">
        <v>767.04</v>
      </c>
      <c r="K290" s="559">
        <v>572.44000000000005</v>
      </c>
      <c r="L290" s="573">
        <v>1145.5609999999999</v>
      </c>
      <c r="M290" s="573">
        <v>965.47640999999999</v>
      </c>
      <c r="N290" s="586">
        <v>1291.06746</v>
      </c>
      <c r="O290" s="586">
        <v>1291.06746</v>
      </c>
      <c r="P290" s="573">
        <v>2298.4810000000002</v>
      </c>
      <c r="Q290" s="573">
        <f t="shared" si="172"/>
        <v>2298.4810000000002</v>
      </c>
    </row>
    <row r="291" spans="2:17" ht="13.5" customHeight="1">
      <c r="B291" s="876"/>
      <c r="C291" s="843"/>
      <c r="D291" s="826"/>
      <c r="E291" s="232" t="s">
        <v>20</v>
      </c>
      <c r="F291" s="362"/>
      <c r="G291" s="362"/>
      <c r="H291" s="448"/>
      <c r="I291" s="448"/>
      <c r="J291" s="551"/>
      <c r="K291" s="551"/>
      <c r="L291" s="542"/>
      <c r="M291" s="542"/>
      <c r="N291" s="539"/>
      <c r="O291" s="539"/>
      <c r="P291" s="664"/>
      <c r="Q291" s="664"/>
    </row>
    <row r="292" spans="2:17" ht="13.5" customHeight="1">
      <c r="B292" s="876"/>
      <c r="C292" s="843"/>
      <c r="D292" s="826"/>
      <c r="E292" s="232" t="s">
        <v>30</v>
      </c>
      <c r="F292" s="362"/>
      <c r="G292" s="362"/>
      <c r="H292" s="448">
        <v>0</v>
      </c>
      <c r="I292" s="448">
        <v>0</v>
      </c>
      <c r="J292" s="551">
        <v>0</v>
      </c>
      <c r="K292" s="551">
        <v>0</v>
      </c>
      <c r="L292" s="542">
        <v>0</v>
      </c>
      <c r="M292" s="542">
        <v>0</v>
      </c>
      <c r="N292" s="539">
        <v>0</v>
      </c>
      <c r="O292" s="539">
        <v>0</v>
      </c>
      <c r="P292" s="664">
        <v>0</v>
      </c>
      <c r="Q292" s="664">
        <v>0</v>
      </c>
    </row>
    <row r="293" spans="2:17" ht="13.5" customHeight="1">
      <c r="B293" s="876"/>
      <c r="C293" s="843"/>
      <c r="D293" s="826"/>
      <c r="E293" s="232" t="s">
        <v>21</v>
      </c>
      <c r="F293" s="362"/>
      <c r="G293" s="362"/>
      <c r="H293" s="448">
        <v>0</v>
      </c>
      <c r="I293" s="448">
        <v>0</v>
      </c>
      <c r="J293" s="551">
        <v>0</v>
      </c>
      <c r="K293" s="551">
        <v>0</v>
      </c>
      <c r="L293" s="542">
        <v>0</v>
      </c>
      <c r="M293" s="542">
        <v>0</v>
      </c>
      <c r="N293" s="539">
        <v>0</v>
      </c>
      <c r="O293" s="539">
        <v>0</v>
      </c>
      <c r="P293" s="664">
        <v>0</v>
      </c>
      <c r="Q293" s="664">
        <v>0</v>
      </c>
    </row>
    <row r="294" spans="2:17" ht="13.5" customHeight="1">
      <c r="B294" s="876"/>
      <c r="C294" s="843"/>
      <c r="D294" s="826"/>
      <c r="E294" s="232" t="s">
        <v>33</v>
      </c>
      <c r="F294" s="362"/>
      <c r="G294" s="362"/>
      <c r="H294" s="448"/>
      <c r="I294" s="448"/>
      <c r="J294" s="551"/>
      <c r="K294" s="551"/>
      <c r="L294" s="542"/>
      <c r="M294" s="542"/>
      <c r="N294" s="539"/>
      <c r="O294" s="539"/>
      <c r="P294" s="664"/>
      <c r="Q294" s="664"/>
    </row>
    <row r="295" spans="2:17" ht="13.5" customHeight="1">
      <c r="B295" s="876"/>
      <c r="C295" s="843"/>
      <c r="D295" s="826"/>
      <c r="E295" s="232" t="s">
        <v>69</v>
      </c>
      <c r="F295" s="362"/>
      <c r="G295" s="362"/>
      <c r="H295" s="448">
        <v>410.02</v>
      </c>
      <c r="I295" s="448">
        <v>231.31</v>
      </c>
      <c r="J295" s="551">
        <v>767.04</v>
      </c>
      <c r="K295" s="551">
        <v>572.44000000000005</v>
      </c>
      <c r="L295" s="542">
        <v>1145.5609999999999</v>
      </c>
      <c r="M295" s="542">
        <v>965.47640999999999</v>
      </c>
      <c r="N295" s="539">
        <v>1291.06746</v>
      </c>
      <c r="O295" s="539">
        <v>1291.06746</v>
      </c>
      <c r="P295" s="664">
        <v>2298.4810000000002</v>
      </c>
      <c r="Q295" s="664">
        <v>2298.4810000000002</v>
      </c>
    </row>
    <row r="296" spans="2:17" ht="13.5" customHeight="1" thickBot="1">
      <c r="B296" s="877"/>
      <c r="C296" s="886"/>
      <c r="D296" s="874"/>
      <c r="E296" s="241" t="s">
        <v>22</v>
      </c>
      <c r="F296" s="184"/>
      <c r="G296" s="184"/>
      <c r="H296" s="466"/>
      <c r="I296" s="466"/>
      <c r="J296" s="560"/>
      <c r="K296" s="560"/>
      <c r="L296" s="574"/>
      <c r="M296" s="574"/>
      <c r="N296" s="590"/>
      <c r="O296" s="590"/>
      <c r="P296" s="708"/>
      <c r="Q296" s="708"/>
    </row>
    <row r="297" spans="2:17" ht="13.5" customHeight="1">
      <c r="B297" s="878"/>
      <c r="C297" s="881" t="s">
        <v>196</v>
      </c>
      <c r="D297" s="873" t="s">
        <v>179</v>
      </c>
      <c r="E297" s="240" t="s">
        <v>19</v>
      </c>
      <c r="F297" s="180"/>
      <c r="G297" s="180"/>
      <c r="H297" s="460">
        <f>H299+H300+H302</f>
        <v>153.62</v>
      </c>
      <c r="I297" s="460">
        <f t="shared" ref="I297:Q297" si="173">I299+I300+I302</f>
        <v>102.32</v>
      </c>
      <c r="J297" s="559">
        <v>135.08000000000001</v>
      </c>
      <c r="K297" s="559">
        <v>108.81</v>
      </c>
      <c r="L297" s="573">
        <v>258.12517000000003</v>
      </c>
      <c r="M297" s="573">
        <v>127.9894</v>
      </c>
      <c r="N297" s="586">
        <v>348.70821000000001</v>
      </c>
      <c r="O297" s="586">
        <v>272.95888000000002</v>
      </c>
      <c r="P297" s="573">
        <f t="shared" si="173"/>
        <v>0</v>
      </c>
      <c r="Q297" s="573">
        <f t="shared" si="173"/>
        <v>0</v>
      </c>
    </row>
    <row r="298" spans="2:17" ht="13.5" customHeight="1">
      <c r="B298" s="879"/>
      <c r="C298" s="808"/>
      <c r="D298" s="826"/>
      <c r="E298" s="232" t="s">
        <v>20</v>
      </c>
      <c r="F298" s="362"/>
      <c r="G298" s="362"/>
      <c r="H298" s="448"/>
      <c r="I298" s="448"/>
      <c r="J298" s="551"/>
      <c r="K298" s="551"/>
      <c r="L298" s="542"/>
      <c r="M298" s="542"/>
      <c r="N298" s="539"/>
      <c r="O298" s="539"/>
      <c r="P298" s="664"/>
      <c r="Q298" s="664"/>
    </row>
    <row r="299" spans="2:17" ht="13.5" customHeight="1">
      <c r="B299" s="879"/>
      <c r="C299" s="808"/>
      <c r="D299" s="826"/>
      <c r="E299" s="232" t="s">
        <v>30</v>
      </c>
      <c r="F299" s="362"/>
      <c r="G299" s="362"/>
      <c r="H299" s="448">
        <v>0</v>
      </c>
      <c r="I299" s="448">
        <v>0</v>
      </c>
      <c r="J299" s="551">
        <v>0</v>
      </c>
      <c r="K299" s="551">
        <v>0</v>
      </c>
      <c r="L299" s="542">
        <v>0</v>
      </c>
      <c r="M299" s="542">
        <v>0</v>
      </c>
      <c r="N299" s="539">
        <v>0</v>
      </c>
      <c r="O299" s="539">
        <v>0</v>
      </c>
      <c r="P299" s="664">
        <v>0</v>
      </c>
      <c r="Q299" s="664">
        <v>0</v>
      </c>
    </row>
    <row r="300" spans="2:17" ht="13.5" customHeight="1">
      <c r="B300" s="879"/>
      <c r="C300" s="808"/>
      <c r="D300" s="826"/>
      <c r="E300" s="232" t="s">
        <v>21</v>
      </c>
      <c r="F300" s="362"/>
      <c r="G300" s="362"/>
      <c r="H300" s="448">
        <v>0</v>
      </c>
      <c r="I300" s="448">
        <v>0</v>
      </c>
      <c r="J300" s="551">
        <v>0</v>
      </c>
      <c r="K300" s="551">
        <v>0</v>
      </c>
      <c r="L300" s="542">
        <v>0</v>
      </c>
      <c r="M300" s="542">
        <v>0</v>
      </c>
      <c r="N300" s="539">
        <v>0</v>
      </c>
      <c r="O300" s="539">
        <v>0</v>
      </c>
      <c r="P300" s="664">
        <v>0</v>
      </c>
      <c r="Q300" s="664">
        <v>0</v>
      </c>
    </row>
    <row r="301" spans="2:17" ht="13.5" customHeight="1">
      <c r="B301" s="879"/>
      <c r="C301" s="808"/>
      <c r="D301" s="826"/>
      <c r="E301" s="232" t="s">
        <v>33</v>
      </c>
      <c r="F301" s="362"/>
      <c r="G301" s="362"/>
      <c r="H301" s="448"/>
      <c r="I301" s="448"/>
      <c r="J301" s="551"/>
      <c r="K301" s="551"/>
      <c r="L301" s="542"/>
      <c r="M301" s="542"/>
      <c r="N301" s="539"/>
      <c r="O301" s="539"/>
      <c r="P301" s="664"/>
      <c r="Q301" s="664"/>
    </row>
    <row r="302" spans="2:17" ht="13.5" customHeight="1">
      <c r="B302" s="879"/>
      <c r="C302" s="808"/>
      <c r="D302" s="826"/>
      <c r="E302" s="232" t="s">
        <v>69</v>
      </c>
      <c r="F302" s="362"/>
      <c r="G302" s="362"/>
      <c r="H302" s="448">
        <v>153.62</v>
      </c>
      <c r="I302" s="448">
        <v>102.32</v>
      </c>
      <c r="J302" s="551">
        <v>135.08000000000001</v>
      </c>
      <c r="K302" s="551">
        <v>108.81</v>
      </c>
      <c r="L302" s="542">
        <v>258.12517000000003</v>
      </c>
      <c r="M302" s="542">
        <v>127.9894</v>
      </c>
      <c r="N302" s="539">
        <v>348.70821000000001</v>
      </c>
      <c r="O302" s="539">
        <v>272.95888000000002</v>
      </c>
      <c r="P302" s="664">
        <v>0</v>
      </c>
      <c r="Q302" s="664">
        <v>0</v>
      </c>
    </row>
    <row r="303" spans="2:17" ht="13.5" customHeight="1" thickBot="1">
      <c r="B303" s="899"/>
      <c r="C303" s="798"/>
      <c r="D303" s="826"/>
      <c r="E303" s="261" t="s">
        <v>22</v>
      </c>
      <c r="F303" s="108"/>
      <c r="G303" s="108"/>
      <c r="H303" s="449"/>
      <c r="I303" s="449"/>
      <c r="J303" s="546"/>
      <c r="K303" s="546"/>
      <c r="L303" s="641"/>
      <c r="M303" s="641"/>
      <c r="N303" s="657"/>
      <c r="O303" s="657"/>
      <c r="P303" s="665"/>
      <c r="Q303" s="665"/>
    </row>
    <row r="304" spans="2:17" s="259" customFormat="1" ht="13.5" customHeight="1">
      <c r="B304" s="875"/>
      <c r="C304" s="885" t="s">
        <v>199</v>
      </c>
      <c r="D304" s="873" t="s">
        <v>179</v>
      </c>
      <c r="E304" s="265" t="s">
        <v>19</v>
      </c>
      <c r="F304" s="180"/>
      <c r="G304" s="180"/>
      <c r="H304" s="460">
        <f>H306+H307+H309</f>
        <v>3</v>
      </c>
      <c r="I304" s="460">
        <f t="shared" ref="I304:Q304" si="174">I306+I307+I309</f>
        <v>2.35</v>
      </c>
      <c r="J304" s="559">
        <v>3</v>
      </c>
      <c r="K304" s="559">
        <v>2.35</v>
      </c>
      <c r="L304" s="573">
        <v>3</v>
      </c>
      <c r="M304" s="573">
        <v>2.3516599999999999</v>
      </c>
      <c r="N304" s="586">
        <v>2.99166</v>
      </c>
      <c r="O304" s="586">
        <v>2.3516599999999999</v>
      </c>
      <c r="P304" s="573">
        <f t="shared" si="174"/>
        <v>0</v>
      </c>
      <c r="Q304" s="573">
        <f t="shared" si="174"/>
        <v>0</v>
      </c>
    </row>
    <row r="305" spans="2:17" s="259" customFormat="1" ht="13.5" customHeight="1">
      <c r="B305" s="876"/>
      <c r="C305" s="843"/>
      <c r="D305" s="826"/>
      <c r="E305" s="260" t="s">
        <v>20</v>
      </c>
      <c r="F305" s="362"/>
      <c r="G305" s="362"/>
      <c r="H305" s="448"/>
      <c r="I305" s="448"/>
      <c r="J305" s="551"/>
      <c r="K305" s="551"/>
      <c r="L305" s="542"/>
      <c r="M305" s="542"/>
      <c r="N305" s="539"/>
      <c r="O305" s="539"/>
      <c r="P305" s="664"/>
      <c r="Q305" s="664"/>
    </row>
    <row r="306" spans="2:17" s="259" customFormat="1" ht="13.5" customHeight="1">
      <c r="B306" s="876"/>
      <c r="C306" s="843"/>
      <c r="D306" s="826"/>
      <c r="E306" s="260" t="s">
        <v>30</v>
      </c>
      <c r="F306" s="362"/>
      <c r="G306" s="362"/>
      <c r="H306" s="448">
        <v>0</v>
      </c>
      <c r="I306" s="448">
        <v>0</v>
      </c>
      <c r="J306" s="551">
        <v>0</v>
      </c>
      <c r="K306" s="551">
        <v>0</v>
      </c>
      <c r="L306" s="542">
        <v>0</v>
      </c>
      <c r="M306" s="542">
        <v>0</v>
      </c>
      <c r="N306" s="539">
        <v>0</v>
      </c>
      <c r="O306" s="539">
        <v>0</v>
      </c>
      <c r="P306" s="664">
        <v>0</v>
      </c>
      <c r="Q306" s="664">
        <v>0</v>
      </c>
    </row>
    <row r="307" spans="2:17" s="259" customFormat="1" ht="13.5" customHeight="1">
      <c r="B307" s="876"/>
      <c r="C307" s="843"/>
      <c r="D307" s="826"/>
      <c r="E307" s="260" t="s">
        <v>21</v>
      </c>
      <c r="F307" s="362"/>
      <c r="G307" s="362"/>
      <c r="H307" s="448">
        <v>0</v>
      </c>
      <c r="I307" s="448">
        <v>0</v>
      </c>
      <c r="J307" s="551">
        <v>0</v>
      </c>
      <c r="K307" s="551">
        <v>0</v>
      </c>
      <c r="L307" s="542">
        <v>0</v>
      </c>
      <c r="M307" s="542">
        <v>0</v>
      </c>
      <c r="N307" s="539">
        <v>0</v>
      </c>
      <c r="O307" s="539">
        <v>0</v>
      </c>
      <c r="P307" s="664">
        <v>0</v>
      </c>
      <c r="Q307" s="664">
        <v>0</v>
      </c>
    </row>
    <row r="308" spans="2:17" s="259" customFormat="1" ht="13.5" customHeight="1">
      <c r="B308" s="876"/>
      <c r="C308" s="843"/>
      <c r="D308" s="826"/>
      <c r="E308" s="260" t="s">
        <v>33</v>
      </c>
      <c r="F308" s="362"/>
      <c r="G308" s="362"/>
      <c r="H308" s="448"/>
      <c r="I308" s="448"/>
      <c r="J308" s="551"/>
      <c r="K308" s="551"/>
      <c r="L308" s="542"/>
      <c r="M308" s="542"/>
      <c r="N308" s="539"/>
      <c r="O308" s="539"/>
      <c r="P308" s="664"/>
      <c r="Q308" s="664"/>
    </row>
    <row r="309" spans="2:17" s="259" customFormat="1" ht="13.5" customHeight="1">
      <c r="B309" s="876"/>
      <c r="C309" s="843"/>
      <c r="D309" s="826"/>
      <c r="E309" s="260" t="s">
        <v>69</v>
      </c>
      <c r="F309" s="362"/>
      <c r="G309" s="362"/>
      <c r="H309" s="448">
        <v>3</v>
      </c>
      <c r="I309" s="448">
        <v>2.35</v>
      </c>
      <c r="J309" s="551">
        <v>3</v>
      </c>
      <c r="K309" s="551">
        <v>2.35</v>
      </c>
      <c r="L309" s="542">
        <v>3</v>
      </c>
      <c r="M309" s="542">
        <v>2.3516599999999999</v>
      </c>
      <c r="N309" s="539">
        <v>2.99166</v>
      </c>
      <c r="O309" s="539">
        <v>2.3516599999999999</v>
      </c>
      <c r="P309" s="664">
        <v>0</v>
      </c>
      <c r="Q309" s="664">
        <v>0</v>
      </c>
    </row>
    <row r="310" spans="2:17" s="259" customFormat="1" ht="13.5" customHeight="1" thickBot="1">
      <c r="B310" s="876"/>
      <c r="C310" s="843"/>
      <c r="D310" s="826"/>
      <c r="E310" s="358" t="s">
        <v>22</v>
      </c>
      <c r="F310" s="108"/>
      <c r="G310" s="108"/>
      <c r="H310" s="449"/>
      <c r="I310" s="449"/>
      <c r="J310" s="546"/>
      <c r="K310" s="546"/>
      <c r="L310" s="641"/>
      <c r="M310" s="641"/>
      <c r="N310" s="657"/>
      <c r="O310" s="657"/>
      <c r="P310" s="665"/>
      <c r="Q310" s="665"/>
    </row>
    <row r="311" spans="2:17" s="357" customFormat="1" ht="13.5" customHeight="1">
      <c r="B311" s="878"/>
      <c r="C311" s="881" t="s">
        <v>465</v>
      </c>
      <c r="D311" s="883" t="s">
        <v>179</v>
      </c>
      <c r="E311" s="371" t="s">
        <v>19</v>
      </c>
      <c r="F311" s="180"/>
      <c r="G311" s="180"/>
      <c r="H311" s="460">
        <f>H313+H314+H316</f>
        <v>109.99</v>
      </c>
      <c r="I311" s="460">
        <f t="shared" ref="I311:Q311" si="175">I313+I314+I316</f>
        <v>72.33</v>
      </c>
      <c r="J311" s="559">
        <v>211.39</v>
      </c>
      <c r="K311" s="559">
        <v>209.88</v>
      </c>
      <c r="L311" s="573">
        <v>320.34550000000002</v>
      </c>
      <c r="M311" s="573">
        <v>273.57236</v>
      </c>
      <c r="N311" s="586">
        <v>389.22158000000002</v>
      </c>
      <c r="O311" s="586">
        <v>273.57236</v>
      </c>
      <c r="P311" s="573">
        <f t="shared" si="175"/>
        <v>0</v>
      </c>
      <c r="Q311" s="573">
        <f t="shared" si="175"/>
        <v>0</v>
      </c>
    </row>
    <row r="312" spans="2:17" s="357" customFormat="1" ht="13.5" customHeight="1">
      <c r="B312" s="879"/>
      <c r="C312" s="808"/>
      <c r="D312" s="807"/>
      <c r="E312" s="359" t="s">
        <v>20</v>
      </c>
      <c r="F312" s="362"/>
      <c r="G312" s="362"/>
      <c r="H312" s="448"/>
      <c r="I312" s="448"/>
      <c r="J312" s="551"/>
      <c r="K312" s="551"/>
      <c r="L312" s="542"/>
      <c r="M312" s="542"/>
      <c r="N312" s="539"/>
      <c r="O312" s="539"/>
      <c r="P312" s="664"/>
      <c r="Q312" s="664"/>
    </row>
    <row r="313" spans="2:17" s="357" customFormat="1" ht="13.5" customHeight="1">
      <c r="B313" s="879"/>
      <c r="C313" s="808"/>
      <c r="D313" s="807"/>
      <c r="E313" s="359" t="s">
        <v>30</v>
      </c>
      <c r="F313" s="362"/>
      <c r="G313" s="362"/>
      <c r="H313" s="448">
        <v>0</v>
      </c>
      <c r="I313" s="448">
        <v>0</v>
      </c>
      <c r="J313" s="551">
        <v>0</v>
      </c>
      <c r="K313" s="551">
        <v>0</v>
      </c>
      <c r="L313" s="542">
        <v>0</v>
      </c>
      <c r="M313" s="542">
        <v>0</v>
      </c>
      <c r="N313" s="539">
        <v>0</v>
      </c>
      <c r="O313" s="539">
        <v>0</v>
      </c>
      <c r="P313" s="664">
        <v>0</v>
      </c>
      <c r="Q313" s="664">
        <v>0</v>
      </c>
    </row>
    <row r="314" spans="2:17" s="357" customFormat="1" ht="13.5" customHeight="1">
      <c r="B314" s="879"/>
      <c r="C314" s="808"/>
      <c r="D314" s="807"/>
      <c r="E314" s="359" t="s">
        <v>21</v>
      </c>
      <c r="F314" s="362"/>
      <c r="G314" s="362"/>
      <c r="H314" s="448">
        <v>0</v>
      </c>
      <c r="I314" s="448">
        <v>0</v>
      </c>
      <c r="J314" s="551">
        <v>0</v>
      </c>
      <c r="K314" s="551">
        <v>0</v>
      </c>
      <c r="L314" s="542">
        <v>0</v>
      </c>
      <c r="M314" s="542">
        <v>0</v>
      </c>
      <c r="N314" s="539">
        <v>0</v>
      </c>
      <c r="O314" s="539">
        <v>0</v>
      </c>
      <c r="P314" s="664">
        <v>0</v>
      </c>
      <c r="Q314" s="664">
        <v>0</v>
      </c>
    </row>
    <row r="315" spans="2:17" s="357" customFormat="1" ht="13.5" customHeight="1">
      <c r="B315" s="879"/>
      <c r="C315" s="808"/>
      <c r="D315" s="807"/>
      <c r="E315" s="359" t="s">
        <v>33</v>
      </c>
      <c r="F315" s="362"/>
      <c r="G315" s="362"/>
      <c r="H315" s="448"/>
      <c r="I315" s="448"/>
      <c r="J315" s="551"/>
      <c r="K315" s="551"/>
      <c r="L315" s="542"/>
      <c r="M315" s="542"/>
      <c r="N315" s="539"/>
      <c r="O315" s="539"/>
      <c r="P315" s="664"/>
      <c r="Q315" s="664"/>
    </row>
    <row r="316" spans="2:17" s="357" customFormat="1" ht="13.5" customHeight="1">
      <c r="B316" s="879"/>
      <c r="C316" s="808"/>
      <c r="D316" s="807"/>
      <c r="E316" s="359" t="s">
        <v>69</v>
      </c>
      <c r="F316" s="362"/>
      <c r="G316" s="362"/>
      <c r="H316" s="448">
        <v>109.99</v>
      </c>
      <c r="I316" s="448">
        <v>72.33</v>
      </c>
      <c r="J316" s="551">
        <v>211.39</v>
      </c>
      <c r="K316" s="551">
        <v>209.88</v>
      </c>
      <c r="L316" s="542">
        <v>320.34550000000002</v>
      </c>
      <c r="M316" s="542">
        <v>273.57236</v>
      </c>
      <c r="N316" s="539">
        <v>389.22158000000002</v>
      </c>
      <c r="O316" s="539">
        <v>273.57236</v>
      </c>
      <c r="P316" s="664">
        <v>0</v>
      </c>
      <c r="Q316" s="664">
        <v>0</v>
      </c>
    </row>
    <row r="317" spans="2:17" s="357" customFormat="1" ht="13.5" customHeight="1" thickBot="1">
      <c r="B317" s="880"/>
      <c r="C317" s="882"/>
      <c r="D317" s="884"/>
      <c r="E317" s="372" t="s">
        <v>22</v>
      </c>
      <c r="F317" s="184"/>
      <c r="G317" s="184"/>
      <c r="H317" s="466"/>
      <c r="I317" s="466"/>
      <c r="J317" s="560"/>
      <c r="K317" s="560"/>
      <c r="L317" s="574"/>
      <c r="M317" s="574"/>
      <c r="N317" s="590"/>
      <c r="O317" s="590"/>
      <c r="P317" s="708"/>
      <c r="Q317" s="708"/>
    </row>
    <row r="318" spans="2:17" s="447" customFormat="1" ht="13.5" customHeight="1">
      <c r="B318" s="878"/>
      <c r="C318" s="881" t="s">
        <v>466</v>
      </c>
      <c r="D318" s="883" t="s">
        <v>179</v>
      </c>
      <c r="E318" s="465" t="s">
        <v>19</v>
      </c>
      <c r="F318" s="180"/>
      <c r="G318" s="180"/>
      <c r="H318" s="460">
        <v>0</v>
      </c>
      <c r="I318" s="460">
        <v>0</v>
      </c>
      <c r="J318" s="559">
        <v>0.75</v>
      </c>
      <c r="K318" s="559">
        <v>0.63</v>
      </c>
      <c r="L318" s="573">
        <v>0.75383</v>
      </c>
      <c r="M318" s="573">
        <v>0.63277000000000005</v>
      </c>
      <c r="N318" s="586">
        <v>1.8289200000000001</v>
      </c>
      <c r="O318" s="586">
        <v>1.8289200000000001</v>
      </c>
      <c r="P318" s="573">
        <f t="shared" ref="P318:Q318" si="176">P320+P321+P323</f>
        <v>0</v>
      </c>
      <c r="Q318" s="573">
        <f t="shared" si="176"/>
        <v>0</v>
      </c>
    </row>
    <row r="319" spans="2:17" s="447" customFormat="1" ht="13.5" customHeight="1">
      <c r="B319" s="879"/>
      <c r="C319" s="808"/>
      <c r="D319" s="807"/>
      <c r="E319" s="450" t="s">
        <v>20</v>
      </c>
      <c r="F319" s="455"/>
      <c r="G319" s="455"/>
      <c r="H319" s="448"/>
      <c r="I319" s="448"/>
      <c r="J319" s="551"/>
      <c r="K319" s="551"/>
      <c r="L319" s="542"/>
      <c r="M319" s="542"/>
      <c r="N319" s="539"/>
      <c r="O319" s="539"/>
      <c r="P319" s="664"/>
      <c r="Q319" s="664"/>
    </row>
    <row r="320" spans="2:17" s="447" customFormat="1" ht="13.5" customHeight="1">
      <c r="B320" s="879"/>
      <c r="C320" s="808"/>
      <c r="D320" s="807"/>
      <c r="E320" s="450" t="s">
        <v>30</v>
      </c>
      <c r="F320" s="455"/>
      <c r="G320" s="455"/>
      <c r="H320" s="448">
        <v>0</v>
      </c>
      <c r="I320" s="448">
        <v>0</v>
      </c>
      <c r="J320" s="551">
        <v>0</v>
      </c>
      <c r="K320" s="551">
        <v>0</v>
      </c>
      <c r="L320" s="542">
        <v>0</v>
      </c>
      <c r="M320" s="542">
        <v>0</v>
      </c>
      <c r="N320" s="539">
        <v>0</v>
      </c>
      <c r="O320" s="539">
        <v>0</v>
      </c>
      <c r="P320" s="664">
        <v>0</v>
      </c>
      <c r="Q320" s="664">
        <v>0</v>
      </c>
    </row>
    <row r="321" spans="2:17" s="447" customFormat="1" ht="13.5" customHeight="1">
      <c r="B321" s="879"/>
      <c r="C321" s="808"/>
      <c r="D321" s="807"/>
      <c r="E321" s="450" t="s">
        <v>21</v>
      </c>
      <c r="F321" s="455"/>
      <c r="G321" s="455"/>
      <c r="H321" s="448">
        <v>0</v>
      </c>
      <c r="I321" s="448">
        <v>0</v>
      </c>
      <c r="J321" s="551">
        <v>0</v>
      </c>
      <c r="K321" s="551">
        <v>0</v>
      </c>
      <c r="L321" s="542">
        <v>0</v>
      </c>
      <c r="M321" s="542">
        <v>0</v>
      </c>
      <c r="N321" s="539">
        <v>0</v>
      </c>
      <c r="O321" s="539">
        <v>0</v>
      </c>
      <c r="P321" s="664">
        <v>0</v>
      </c>
      <c r="Q321" s="664">
        <v>0</v>
      </c>
    </row>
    <row r="322" spans="2:17" s="447" customFormat="1" ht="13.5" customHeight="1">
      <c r="B322" s="879"/>
      <c r="C322" s="808"/>
      <c r="D322" s="807"/>
      <c r="E322" s="450" t="s">
        <v>33</v>
      </c>
      <c r="F322" s="455"/>
      <c r="G322" s="455"/>
      <c r="H322" s="448"/>
      <c r="I322" s="448"/>
      <c r="J322" s="551"/>
      <c r="K322" s="551"/>
      <c r="L322" s="542"/>
      <c r="M322" s="542"/>
      <c r="N322" s="539"/>
      <c r="O322" s="539"/>
      <c r="P322" s="664"/>
      <c r="Q322" s="664"/>
    </row>
    <row r="323" spans="2:17" s="447" customFormat="1" ht="13.5" customHeight="1">
      <c r="B323" s="879"/>
      <c r="C323" s="808"/>
      <c r="D323" s="807"/>
      <c r="E323" s="450" t="s">
        <v>69</v>
      </c>
      <c r="F323" s="455"/>
      <c r="G323" s="455"/>
      <c r="H323" s="448">
        <v>0</v>
      </c>
      <c r="I323" s="448">
        <v>0</v>
      </c>
      <c r="J323" s="551">
        <v>0.75</v>
      </c>
      <c r="K323" s="551">
        <v>0.63</v>
      </c>
      <c r="L323" s="542">
        <v>0.75383</v>
      </c>
      <c r="M323" s="542">
        <v>0.63277000000000005</v>
      </c>
      <c r="N323" s="539">
        <v>1.8289200000000001</v>
      </c>
      <c r="O323" s="539">
        <v>1.8289200000000001</v>
      </c>
      <c r="P323" s="664">
        <v>0</v>
      </c>
      <c r="Q323" s="664">
        <v>0</v>
      </c>
    </row>
    <row r="324" spans="2:17" s="447" customFormat="1" ht="13.5" customHeight="1" thickBot="1">
      <c r="B324" s="880"/>
      <c r="C324" s="882"/>
      <c r="D324" s="884"/>
      <c r="E324" s="461" t="s">
        <v>22</v>
      </c>
      <c r="F324" s="184"/>
      <c r="G324" s="184"/>
      <c r="H324" s="466"/>
      <c r="I324" s="466"/>
      <c r="J324" s="560"/>
      <c r="K324" s="560"/>
      <c r="L324" s="574"/>
      <c r="M324" s="574"/>
      <c r="N324" s="590"/>
      <c r="O324" s="590"/>
      <c r="P324" s="708"/>
      <c r="Q324" s="708"/>
    </row>
    <row r="325" spans="2:17" ht="13.5" customHeight="1">
      <c r="B325" s="903"/>
      <c r="C325" s="885" t="s">
        <v>538</v>
      </c>
      <c r="D325" s="873" t="s">
        <v>376</v>
      </c>
      <c r="E325" s="433" t="s">
        <v>19</v>
      </c>
      <c r="F325" s="178"/>
      <c r="G325" s="178"/>
      <c r="H325" s="452">
        <f>H327+H328+H330</f>
        <v>404.79</v>
      </c>
      <c r="I325" s="452">
        <f t="shared" ref="I325:Q325" si="177">I327+I328+I330</f>
        <v>254.43</v>
      </c>
      <c r="J325" s="547">
        <v>699.74</v>
      </c>
      <c r="K325" s="547">
        <v>650.84</v>
      </c>
      <c r="L325" s="578">
        <v>650.83654999999999</v>
      </c>
      <c r="M325" s="578">
        <v>650.83654999999999</v>
      </c>
      <c r="N325" s="585">
        <v>650.83654999999999</v>
      </c>
      <c r="O325" s="585">
        <v>650.83654999999999</v>
      </c>
      <c r="P325" s="578">
        <f t="shared" si="177"/>
        <v>2123.636</v>
      </c>
      <c r="Q325" s="578">
        <f t="shared" si="177"/>
        <v>2123.636</v>
      </c>
    </row>
    <row r="326" spans="2:17" ht="13.5" customHeight="1">
      <c r="B326" s="879"/>
      <c r="C326" s="843"/>
      <c r="D326" s="826"/>
      <c r="E326" s="434" t="s">
        <v>20</v>
      </c>
      <c r="F326" s="440"/>
      <c r="G326" s="440"/>
      <c r="H326" s="448"/>
      <c r="I326" s="448"/>
      <c r="J326" s="551"/>
      <c r="K326" s="551"/>
      <c r="L326" s="542"/>
      <c r="M326" s="542"/>
      <c r="N326" s="539"/>
      <c r="O326" s="539"/>
      <c r="P326" s="664"/>
      <c r="Q326" s="664"/>
    </row>
    <row r="327" spans="2:17" ht="13.5" customHeight="1">
      <c r="B327" s="879"/>
      <c r="C327" s="843"/>
      <c r="D327" s="826"/>
      <c r="E327" s="434" t="s">
        <v>30</v>
      </c>
      <c r="F327" s="440"/>
      <c r="G327" s="440"/>
      <c r="H327" s="448">
        <v>0</v>
      </c>
      <c r="I327" s="448">
        <v>0</v>
      </c>
      <c r="J327" s="551">
        <v>0</v>
      </c>
      <c r="K327" s="551">
        <v>0</v>
      </c>
      <c r="L327" s="542">
        <v>0</v>
      </c>
      <c r="M327" s="542">
        <v>0</v>
      </c>
      <c r="N327" s="539">
        <v>0</v>
      </c>
      <c r="O327" s="539">
        <v>0</v>
      </c>
      <c r="P327" s="664">
        <v>0</v>
      </c>
      <c r="Q327" s="664">
        <v>0</v>
      </c>
    </row>
    <row r="328" spans="2:17" ht="13.5" customHeight="1">
      <c r="B328" s="879"/>
      <c r="C328" s="843"/>
      <c r="D328" s="826"/>
      <c r="E328" s="434" t="s">
        <v>21</v>
      </c>
      <c r="F328" s="440"/>
      <c r="G328" s="440"/>
      <c r="H328" s="448">
        <v>0</v>
      </c>
      <c r="I328" s="448">
        <v>0</v>
      </c>
      <c r="J328" s="551">
        <v>0</v>
      </c>
      <c r="K328" s="551">
        <v>0</v>
      </c>
      <c r="L328" s="542">
        <v>0</v>
      </c>
      <c r="M328" s="542">
        <v>0</v>
      </c>
      <c r="N328" s="539">
        <v>0</v>
      </c>
      <c r="O328" s="539">
        <v>0</v>
      </c>
      <c r="P328" s="664">
        <v>0</v>
      </c>
      <c r="Q328" s="664">
        <v>0</v>
      </c>
    </row>
    <row r="329" spans="2:17" ht="13.5" customHeight="1">
      <c r="B329" s="879"/>
      <c r="C329" s="843"/>
      <c r="D329" s="826"/>
      <c r="E329" s="434" t="s">
        <v>33</v>
      </c>
      <c r="F329" s="440"/>
      <c r="G329" s="440"/>
      <c r="H329" s="448"/>
      <c r="I329" s="448"/>
      <c r="J329" s="551"/>
      <c r="K329" s="551"/>
      <c r="L329" s="542"/>
      <c r="M329" s="542"/>
      <c r="N329" s="539"/>
      <c r="O329" s="539"/>
      <c r="P329" s="664"/>
      <c r="Q329" s="664"/>
    </row>
    <row r="330" spans="2:17" ht="13.5" customHeight="1">
      <c r="B330" s="879"/>
      <c r="C330" s="843"/>
      <c r="D330" s="826"/>
      <c r="E330" s="434" t="s">
        <v>69</v>
      </c>
      <c r="F330" s="440"/>
      <c r="G330" s="440"/>
      <c r="H330" s="448">
        <v>404.79</v>
      </c>
      <c r="I330" s="448">
        <v>254.43</v>
      </c>
      <c r="J330" s="551">
        <v>699.74</v>
      </c>
      <c r="K330" s="551">
        <v>650.84</v>
      </c>
      <c r="L330" s="542">
        <v>650.83654999999999</v>
      </c>
      <c r="M330" s="542">
        <v>650.83654999999999</v>
      </c>
      <c r="N330" s="539">
        <v>650.83654999999999</v>
      </c>
      <c r="O330" s="539">
        <v>650.83654999999999</v>
      </c>
      <c r="P330" s="664">
        <v>2123.636</v>
      </c>
      <c r="Q330" s="664">
        <v>2123.636</v>
      </c>
    </row>
    <row r="331" spans="2:17" ht="13.5" customHeight="1" thickBot="1">
      <c r="B331" s="880"/>
      <c r="C331" s="886"/>
      <c r="D331" s="874"/>
      <c r="E331" s="445" t="s">
        <v>22</v>
      </c>
      <c r="F331" s="184"/>
      <c r="G331" s="184"/>
      <c r="H331" s="466"/>
      <c r="I331" s="466"/>
      <c r="J331" s="560"/>
      <c r="K331" s="560"/>
      <c r="L331" s="574"/>
      <c r="M331" s="574"/>
      <c r="N331" s="590"/>
      <c r="O331" s="590"/>
      <c r="P331" s="708"/>
      <c r="Q331" s="708"/>
    </row>
    <row r="332" spans="2:17" ht="13.5" customHeight="1">
      <c r="B332" s="875"/>
      <c r="C332" s="885" t="s">
        <v>539</v>
      </c>
      <c r="D332" s="883" t="s">
        <v>376</v>
      </c>
      <c r="E332" s="240" t="s">
        <v>19</v>
      </c>
      <c r="F332" s="180"/>
      <c r="G332" s="180"/>
      <c r="H332" s="460">
        <f>H334+H335+H337</f>
        <v>71.930000000000007</v>
      </c>
      <c r="I332" s="460">
        <f t="shared" ref="I332:Q332" si="178">I334+I335+I337</f>
        <v>0</v>
      </c>
      <c r="J332" s="559">
        <v>26.14</v>
      </c>
      <c r="K332" s="559">
        <v>26.14</v>
      </c>
      <c r="L332" s="573">
        <v>89.813519999999997</v>
      </c>
      <c r="M332" s="573">
        <v>26.142600000000002</v>
      </c>
      <c r="N332" s="586">
        <v>37.71848</v>
      </c>
      <c r="O332" s="586">
        <v>36.918480000000002</v>
      </c>
      <c r="P332" s="573">
        <f t="shared" si="178"/>
        <v>0</v>
      </c>
      <c r="Q332" s="573">
        <f t="shared" si="178"/>
        <v>0</v>
      </c>
    </row>
    <row r="333" spans="2:17" ht="13.5" customHeight="1">
      <c r="B333" s="876"/>
      <c r="C333" s="843"/>
      <c r="D333" s="807"/>
      <c r="E333" s="232" t="s">
        <v>20</v>
      </c>
      <c r="F333" s="362"/>
      <c r="G333" s="362"/>
      <c r="H333" s="448"/>
      <c r="I333" s="448"/>
      <c r="J333" s="551"/>
      <c r="K333" s="551"/>
      <c r="L333" s="542"/>
      <c r="M333" s="542"/>
      <c r="N333" s="539"/>
      <c r="O333" s="539"/>
      <c r="P333" s="664"/>
      <c r="Q333" s="664"/>
    </row>
    <row r="334" spans="2:17" ht="13.5" customHeight="1">
      <c r="B334" s="876"/>
      <c r="C334" s="843"/>
      <c r="D334" s="807"/>
      <c r="E334" s="232" t="s">
        <v>30</v>
      </c>
      <c r="F334" s="362"/>
      <c r="G334" s="362"/>
      <c r="H334" s="448">
        <v>0</v>
      </c>
      <c r="I334" s="448">
        <v>0</v>
      </c>
      <c r="J334" s="551">
        <v>0</v>
      </c>
      <c r="K334" s="551">
        <v>0</v>
      </c>
      <c r="L334" s="542">
        <v>0</v>
      </c>
      <c r="M334" s="542">
        <v>0</v>
      </c>
      <c r="N334" s="539">
        <v>0</v>
      </c>
      <c r="O334" s="539">
        <v>0</v>
      </c>
      <c r="P334" s="664">
        <v>0</v>
      </c>
      <c r="Q334" s="664">
        <v>0</v>
      </c>
    </row>
    <row r="335" spans="2:17" ht="13.5" customHeight="1">
      <c r="B335" s="876"/>
      <c r="C335" s="843"/>
      <c r="D335" s="807"/>
      <c r="E335" s="232" t="s">
        <v>21</v>
      </c>
      <c r="F335" s="362"/>
      <c r="G335" s="362"/>
      <c r="H335" s="448">
        <v>0</v>
      </c>
      <c r="I335" s="448">
        <v>0</v>
      </c>
      <c r="J335" s="551">
        <v>0</v>
      </c>
      <c r="K335" s="551">
        <v>0</v>
      </c>
      <c r="L335" s="542">
        <v>0</v>
      </c>
      <c r="M335" s="542">
        <v>0</v>
      </c>
      <c r="N335" s="539">
        <v>0</v>
      </c>
      <c r="O335" s="539">
        <v>0</v>
      </c>
      <c r="P335" s="664">
        <v>0</v>
      </c>
      <c r="Q335" s="664">
        <v>0</v>
      </c>
    </row>
    <row r="336" spans="2:17" ht="13.5" customHeight="1">
      <c r="B336" s="876"/>
      <c r="C336" s="843"/>
      <c r="D336" s="807"/>
      <c r="E336" s="232" t="s">
        <v>33</v>
      </c>
      <c r="F336" s="362"/>
      <c r="G336" s="362"/>
      <c r="H336" s="448"/>
      <c r="I336" s="448"/>
      <c r="J336" s="551"/>
      <c r="K336" s="551"/>
      <c r="L336" s="542"/>
      <c r="M336" s="542"/>
      <c r="N336" s="539"/>
      <c r="O336" s="539"/>
      <c r="P336" s="664"/>
      <c r="Q336" s="664"/>
    </row>
    <row r="337" spans="2:17" ht="13.5" customHeight="1">
      <c r="B337" s="876"/>
      <c r="C337" s="843"/>
      <c r="D337" s="807"/>
      <c r="E337" s="232" t="s">
        <v>69</v>
      </c>
      <c r="F337" s="362"/>
      <c r="G337" s="362"/>
      <c r="H337" s="448">
        <v>71.930000000000007</v>
      </c>
      <c r="I337" s="448">
        <v>0</v>
      </c>
      <c r="J337" s="551">
        <v>26.14</v>
      </c>
      <c r="K337" s="551">
        <v>26.14</v>
      </c>
      <c r="L337" s="542">
        <v>89.813519999999997</v>
      </c>
      <c r="M337" s="542">
        <v>26.142600000000002</v>
      </c>
      <c r="N337" s="539">
        <v>37.71848</v>
      </c>
      <c r="O337" s="539">
        <v>36.918480000000002</v>
      </c>
      <c r="P337" s="664">
        <v>0</v>
      </c>
      <c r="Q337" s="664">
        <v>0</v>
      </c>
    </row>
    <row r="338" spans="2:17" ht="13.5" customHeight="1" thickBot="1">
      <c r="B338" s="876"/>
      <c r="C338" s="843"/>
      <c r="D338" s="800"/>
      <c r="E338" s="261" t="s">
        <v>22</v>
      </c>
      <c r="F338" s="108"/>
      <c r="G338" s="108"/>
      <c r="H338" s="449"/>
      <c r="I338" s="449"/>
      <c r="J338" s="546"/>
      <c r="K338" s="546"/>
      <c r="L338" s="641"/>
      <c r="M338" s="641"/>
      <c r="N338" s="657"/>
      <c r="O338" s="657"/>
      <c r="P338" s="665"/>
      <c r="Q338" s="665"/>
    </row>
    <row r="339" spans="2:17" s="259" customFormat="1" ht="13.5" customHeight="1">
      <c r="B339" s="878"/>
      <c r="C339" s="881" t="s">
        <v>549</v>
      </c>
      <c r="D339" s="883" t="s">
        <v>376</v>
      </c>
      <c r="E339" s="265" t="s">
        <v>19</v>
      </c>
      <c r="F339" s="180"/>
      <c r="G339" s="180"/>
      <c r="H339" s="460">
        <f>H341+H342+H344</f>
        <v>81.55</v>
      </c>
      <c r="I339" s="460">
        <f t="shared" ref="I339:Q339" si="179">I341+I342+I344</f>
        <v>70.7</v>
      </c>
      <c r="J339" s="559">
        <v>247.47</v>
      </c>
      <c r="K339" s="559">
        <v>232.7</v>
      </c>
      <c r="L339" s="573">
        <v>232.70331999999999</v>
      </c>
      <c r="M339" s="573">
        <v>232.70331999999999</v>
      </c>
      <c r="N339" s="586">
        <v>232.70446000000001</v>
      </c>
      <c r="O339" s="586">
        <v>232.70446000000001</v>
      </c>
      <c r="P339" s="573">
        <f t="shared" si="179"/>
        <v>0</v>
      </c>
      <c r="Q339" s="573">
        <f t="shared" si="179"/>
        <v>0</v>
      </c>
    </row>
    <row r="340" spans="2:17" s="259" customFormat="1" ht="13.5" customHeight="1">
      <c r="B340" s="879"/>
      <c r="C340" s="808"/>
      <c r="D340" s="807"/>
      <c r="E340" s="260" t="s">
        <v>20</v>
      </c>
      <c r="F340" s="362"/>
      <c r="G340" s="362"/>
      <c r="H340" s="448"/>
      <c r="I340" s="448"/>
      <c r="J340" s="551"/>
      <c r="K340" s="551"/>
      <c r="L340" s="542"/>
      <c r="M340" s="542"/>
      <c r="N340" s="539"/>
      <c r="O340" s="539"/>
      <c r="P340" s="664"/>
      <c r="Q340" s="664"/>
    </row>
    <row r="341" spans="2:17" s="259" customFormat="1" ht="13.5" customHeight="1">
      <c r="B341" s="879"/>
      <c r="C341" s="808"/>
      <c r="D341" s="807"/>
      <c r="E341" s="260" t="s">
        <v>30</v>
      </c>
      <c r="F341" s="362"/>
      <c r="G341" s="362"/>
      <c r="H341" s="448">
        <v>0</v>
      </c>
      <c r="I341" s="448">
        <v>0</v>
      </c>
      <c r="J341" s="551">
        <v>0</v>
      </c>
      <c r="K341" s="551">
        <v>0</v>
      </c>
      <c r="L341" s="542">
        <v>0</v>
      </c>
      <c r="M341" s="542">
        <v>0</v>
      </c>
      <c r="N341" s="539">
        <v>0</v>
      </c>
      <c r="O341" s="539">
        <v>0</v>
      </c>
      <c r="P341" s="664">
        <v>0</v>
      </c>
      <c r="Q341" s="664">
        <v>0</v>
      </c>
    </row>
    <row r="342" spans="2:17" s="259" customFormat="1" ht="13.5" customHeight="1">
      <c r="B342" s="879"/>
      <c r="C342" s="808"/>
      <c r="D342" s="807"/>
      <c r="E342" s="260" t="s">
        <v>21</v>
      </c>
      <c r="F342" s="362"/>
      <c r="G342" s="362"/>
      <c r="H342" s="448">
        <v>0</v>
      </c>
      <c r="I342" s="448">
        <v>0</v>
      </c>
      <c r="J342" s="551">
        <v>0</v>
      </c>
      <c r="K342" s="551">
        <v>0</v>
      </c>
      <c r="L342" s="542">
        <v>0</v>
      </c>
      <c r="M342" s="542">
        <v>0</v>
      </c>
      <c r="N342" s="539">
        <v>0</v>
      </c>
      <c r="O342" s="539">
        <v>0</v>
      </c>
      <c r="P342" s="664">
        <v>0</v>
      </c>
      <c r="Q342" s="664">
        <v>0</v>
      </c>
    </row>
    <row r="343" spans="2:17" s="259" customFormat="1" ht="13.5" customHeight="1">
      <c r="B343" s="879"/>
      <c r="C343" s="808"/>
      <c r="D343" s="807"/>
      <c r="E343" s="260" t="s">
        <v>33</v>
      </c>
      <c r="F343" s="362"/>
      <c r="G343" s="362"/>
      <c r="H343" s="448"/>
      <c r="I343" s="448"/>
      <c r="J343" s="551"/>
      <c r="K343" s="551"/>
      <c r="L343" s="542"/>
      <c r="M343" s="542"/>
      <c r="N343" s="539"/>
      <c r="O343" s="539"/>
      <c r="P343" s="664"/>
      <c r="Q343" s="664"/>
    </row>
    <row r="344" spans="2:17" s="259" customFormat="1" ht="13.5" customHeight="1">
      <c r="B344" s="879"/>
      <c r="C344" s="808"/>
      <c r="D344" s="807"/>
      <c r="E344" s="260" t="s">
        <v>69</v>
      </c>
      <c r="F344" s="362"/>
      <c r="G344" s="362"/>
      <c r="H344" s="448">
        <v>81.55</v>
      </c>
      <c r="I344" s="448">
        <v>70.7</v>
      </c>
      <c r="J344" s="551">
        <v>247.47</v>
      </c>
      <c r="K344" s="551">
        <v>232.7</v>
      </c>
      <c r="L344" s="542">
        <v>232.70331999999999</v>
      </c>
      <c r="M344" s="542">
        <v>232.70331999999999</v>
      </c>
      <c r="N344" s="539">
        <v>232.70446000000001</v>
      </c>
      <c r="O344" s="539">
        <v>232.70446000000001</v>
      </c>
      <c r="P344" s="664">
        <v>0</v>
      </c>
      <c r="Q344" s="664">
        <v>0</v>
      </c>
    </row>
    <row r="345" spans="2:17" s="259" customFormat="1" ht="13.5" customHeight="1" thickBot="1">
      <c r="B345" s="899"/>
      <c r="C345" s="798"/>
      <c r="D345" s="800"/>
      <c r="E345" s="261" t="s">
        <v>22</v>
      </c>
      <c r="F345" s="108"/>
      <c r="G345" s="108"/>
      <c r="H345" s="449"/>
      <c r="I345" s="449"/>
      <c r="J345" s="546"/>
      <c r="K345" s="546"/>
      <c r="L345" s="641"/>
      <c r="M345" s="641"/>
      <c r="N345" s="657"/>
      <c r="O345" s="657"/>
      <c r="P345" s="665"/>
      <c r="Q345" s="665"/>
    </row>
    <row r="346" spans="2:17" s="259" customFormat="1" ht="13.5" customHeight="1">
      <c r="B346" s="878"/>
      <c r="C346" s="881" t="s">
        <v>543</v>
      </c>
      <c r="D346" s="883" t="s">
        <v>376</v>
      </c>
      <c r="E346" s="371" t="s">
        <v>19</v>
      </c>
      <c r="F346" s="180"/>
      <c r="G346" s="180"/>
      <c r="H346" s="460">
        <f>H348+H349+H351</f>
        <v>2</v>
      </c>
      <c r="I346" s="460">
        <f t="shared" ref="I346:Q346" si="180">I348+I349+I351</f>
        <v>0.39</v>
      </c>
      <c r="J346" s="559">
        <v>0.39</v>
      </c>
      <c r="K346" s="559">
        <v>0.39</v>
      </c>
      <c r="L346" s="573">
        <v>0.39438000000000001</v>
      </c>
      <c r="M346" s="573">
        <v>0.39438000000000001</v>
      </c>
      <c r="N346" s="586">
        <v>0.39438000000000001</v>
      </c>
      <c r="O346" s="586">
        <v>0.39438000000000001</v>
      </c>
      <c r="P346" s="573">
        <f t="shared" si="180"/>
        <v>0</v>
      </c>
      <c r="Q346" s="573">
        <f t="shared" si="180"/>
        <v>0</v>
      </c>
    </row>
    <row r="347" spans="2:17" s="259" customFormat="1" ht="13.5" customHeight="1">
      <c r="B347" s="879"/>
      <c r="C347" s="808"/>
      <c r="D347" s="807"/>
      <c r="E347" s="359" t="s">
        <v>20</v>
      </c>
      <c r="F347" s="362"/>
      <c r="G347" s="362"/>
      <c r="H347" s="448"/>
      <c r="I347" s="448"/>
      <c r="J347" s="551"/>
      <c r="K347" s="551"/>
      <c r="L347" s="542"/>
      <c r="M347" s="542"/>
      <c r="N347" s="539"/>
      <c r="O347" s="539"/>
      <c r="P347" s="664"/>
      <c r="Q347" s="664"/>
    </row>
    <row r="348" spans="2:17" s="259" customFormat="1" ht="13.5" customHeight="1">
      <c r="B348" s="879"/>
      <c r="C348" s="808"/>
      <c r="D348" s="807"/>
      <c r="E348" s="359" t="s">
        <v>30</v>
      </c>
      <c r="F348" s="362"/>
      <c r="G348" s="362"/>
      <c r="H348" s="448">
        <v>0</v>
      </c>
      <c r="I348" s="448">
        <v>0</v>
      </c>
      <c r="J348" s="551">
        <v>0</v>
      </c>
      <c r="K348" s="551">
        <v>0</v>
      </c>
      <c r="L348" s="542">
        <v>0</v>
      </c>
      <c r="M348" s="542">
        <v>0</v>
      </c>
      <c r="N348" s="539">
        <v>0</v>
      </c>
      <c r="O348" s="539">
        <v>0</v>
      </c>
      <c r="P348" s="664">
        <v>0</v>
      </c>
      <c r="Q348" s="664">
        <v>0</v>
      </c>
    </row>
    <row r="349" spans="2:17" s="259" customFormat="1" ht="13.5" customHeight="1">
      <c r="B349" s="879"/>
      <c r="C349" s="808"/>
      <c r="D349" s="807"/>
      <c r="E349" s="359" t="s">
        <v>21</v>
      </c>
      <c r="F349" s="362"/>
      <c r="G349" s="362"/>
      <c r="H349" s="448">
        <v>0</v>
      </c>
      <c r="I349" s="448">
        <v>0</v>
      </c>
      <c r="J349" s="551">
        <v>0</v>
      </c>
      <c r="K349" s="551">
        <v>0</v>
      </c>
      <c r="L349" s="542">
        <v>0</v>
      </c>
      <c r="M349" s="542">
        <v>0</v>
      </c>
      <c r="N349" s="539">
        <v>0</v>
      </c>
      <c r="O349" s="539">
        <v>0</v>
      </c>
      <c r="P349" s="664">
        <v>0</v>
      </c>
      <c r="Q349" s="664">
        <v>0</v>
      </c>
    </row>
    <row r="350" spans="2:17" s="259" customFormat="1" ht="13.5" customHeight="1">
      <c r="B350" s="879"/>
      <c r="C350" s="808"/>
      <c r="D350" s="807"/>
      <c r="E350" s="359" t="s">
        <v>33</v>
      </c>
      <c r="F350" s="362"/>
      <c r="G350" s="362"/>
      <c r="H350" s="448"/>
      <c r="I350" s="448"/>
      <c r="J350" s="551"/>
      <c r="K350" s="551"/>
      <c r="L350" s="542"/>
      <c r="M350" s="542"/>
      <c r="N350" s="539"/>
      <c r="O350" s="539"/>
      <c r="P350" s="664"/>
      <c r="Q350" s="664"/>
    </row>
    <row r="351" spans="2:17" s="259" customFormat="1" ht="13.5" customHeight="1">
      <c r="B351" s="879"/>
      <c r="C351" s="808"/>
      <c r="D351" s="807"/>
      <c r="E351" s="359" t="s">
        <v>69</v>
      </c>
      <c r="F351" s="362"/>
      <c r="G351" s="362"/>
      <c r="H351" s="448">
        <v>2</v>
      </c>
      <c r="I351" s="448">
        <v>0.39</v>
      </c>
      <c r="J351" s="551">
        <v>0.39</v>
      </c>
      <c r="K351" s="551">
        <v>0.39</v>
      </c>
      <c r="L351" s="542">
        <v>0.39438000000000001</v>
      </c>
      <c r="M351" s="542">
        <v>0.39438000000000001</v>
      </c>
      <c r="N351" s="539">
        <v>0.39438000000000001</v>
      </c>
      <c r="O351" s="539">
        <v>0.39438000000000001</v>
      </c>
      <c r="P351" s="664">
        <v>0</v>
      </c>
      <c r="Q351" s="664">
        <v>0</v>
      </c>
    </row>
    <row r="352" spans="2:17" s="259" customFormat="1" ht="13.5" customHeight="1" thickBot="1">
      <c r="B352" s="880"/>
      <c r="C352" s="882"/>
      <c r="D352" s="884"/>
      <c r="E352" s="372" t="s">
        <v>22</v>
      </c>
      <c r="F352" s="184"/>
      <c r="G352" s="184"/>
      <c r="H352" s="466"/>
      <c r="I352" s="466"/>
      <c r="J352" s="560"/>
      <c r="K352" s="560"/>
      <c r="L352" s="574"/>
      <c r="M352" s="574"/>
      <c r="N352" s="590"/>
      <c r="O352" s="590"/>
      <c r="P352" s="708"/>
      <c r="Q352" s="708"/>
    </row>
    <row r="353" spans="2:17" s="447" customFormat="1" ht="13.5" customHeight="1">
      <c r="B353" s="878"/>
      <c r="C353" s="881" t="s">
        <v>544</v>
      </c>
      <c r="D353" s="883" t="s">
        <v>376</v>
      </c>
      <c r="E353" s="465" t="s">
        <v>19</v>
      </c>
      <c r="F353" s="180"/>
      <c r="G353" s="180"/>
      <c r="H353" s="460">
        <v>0</v>
      </c>
      <c r="I353" s="460">
        <v>0</v>
      </c>
      <c r="J353" s="559">
        <v>2.95</v>
      </c>
      <c r="K353" s="559">
        <v>2.95</v>
      </c>
      <c r="L353" s="573">
        <v>2.9517199999999999</v>
      </c>
      <c r="M353" s="573">
        <v>2.9517199999999999</v>
      </c>
      <c r="N353" s="586">
        <v>8.8894000000000002</v>
      </c>
      <c r="O353" s="586">
        <v>8.8894000000000002</v>
      </c>
      <c r="P353" s="573">
        <f t="shared" ref="P353:Q353" si="181">P355+P356+P358</f>
        <v>0</v>
      </c>
      <c r="Q353" s="573">
        <f t="shared" si="181"/>
        <v>0</v>
      </c>
    </row>
    <row r="354" spans="2:17" s="447" customFormat="1" ht="13.5" customHeight="1">
      <c r="B354" s="879"/>
      <c r="C354" s="808"/>
      <c r="D354" s="807"/>
      <c r="E354" s="450" t="s">
        <v>20</v>
      </c>
      <c r="F354" s="455"/>
      <c r="G354" s="455"/>
      <c r="H354" s="448"/>
      <c r="I354" s="448"/>
      <c r="J354" s="551"/>
      <c r="K354" s="551"/>
      <c r="L354" s="542"/>
      <c r="M354" s="542"/>
      <c r="N354" s="539"/>
      <c r="O354" s="539"/>
      <c r="P354" s="664"/>
      <c r="Q354" s="664"/>
    </row>
    <row r="355" spans="2:17" s="447" customFormat="1" ht="13.5" customHeight="1">
      <c r="B355" s="879"/>
      <c r="C355" s="808"/>
      <c r="D355" s="807"/>
      <c r="E355" s="450" t="s">
        <v>30</v>
      </c>
      <c r="F355" s="455"/>
      <c r="G355" s="455"/>
      <c r="H355" s="448">
        <v>0</v>
      </c>
      <c r="I355" s="448">
        <v>0</v>
      </c>
      <c r="J355" s="551">
        <v>0</v>
      </c>
      <c r="K355" s="551">
        <v>0</v>
      </c>
      <c r="L355" s="542">
        <v>0</v>
      </c>
      <c r="M355" s="542">
        <v>0</v>
      </c>
      <c r="N355" s="539">
        <v>0</v>
      </c>
      <c r="O355" s="539">
        <v>0</v>
      </c>
      <c r="P355" s="664">
        <v>0</v>
      </c>
      <c r="Q355" s="664">
        <v>0</v>
      </c>
    </row>
    <row r="356" spans="2:17" s="447" customFormat="1" ht="13.5" customHeight="1">
      <c r="B356" s="879"/>
      <c r="C356" s="808"/>
      <c r="D356" s="807"/>
      <c r="E356" s="450" t="s">
        <v>21</v>
      </c>
      <c r="F356" s="455"/>
      <c r="G356" s="455"/>
      <c r="H356" s="448">
        <v>0</v>
      </c>
      <c r="I356" s="448">
        <v>0</v>
      </c>
      <c r="J356" s="551">
        <v>0</v>
      </c>
      <c r="K356" s="551">
        <v>0</v>
      </c>
      <c r="L356" s="542">
        <v>0</v>
      </c>
      <c r="M356" s="542">
        <v>0</v>
      </c>
      <c r="N356" s="539">
        <v>0</v>
      </c>
      <c r="O356" s="539">
        <v>0</v>
      </c>
      <c r="P356" s="664">
        <v>0</v>
      </c>
      <c r="Q356" s="664">
        <v>0</v>
      </c>
    </row>
    <row r="357" spans="2:17" s="447" customFormat="1" ht="13.5" customHeight="1">
      <c r="B357" s="879"/>
      <c r="C357" s="808"/>
      <c r="D357" s="807"/>
      <c r="E357" s="450" t="s">
        <v>33</v>
      </c>
      <c r="F357" s="455"/>
      <c r="G357" s="455"/>
      <c r="H357" s="448"/>
      <c r="I357" s="448"/>
      <c r="J357" s="551"/>
      <c r="K357" s="551"/>
      <c r="L357" s="542"/>
      <c r="M357" s="542"/>
      <c r="N357" s="539"/>
      <c r="O357" s="539"/>
      <c r="P357" s="664"/>
      <c r="Q357" s="664"/>
    </row>
    <row r="358" spans="2:17" s="447" customFormat="1" ht="13.5" customHeight="1">
      <c r="B358" s="879"/>
      <c r="C358" s="808"/>
      <c r="D358" s="807"/>
      <c r="E358" s="450" t="s">
        <v>69</v>
      </c>
      <c r="F358" s="455"/>
      <c r="G358" s="455"/>
      <c r="H358" s="448">
        <v>0</v>
      </c>
      <c r="I358" s="448">
        <v>0</v>
      </c>
      <c r="J358" s="551">
        <v>2.95</v>
      </c>
      <c r="K358" s="551">
        <v>2.95</v>
      </c>
      <c r="L358" s="542">
        <v>2.9517199999999999</v>
      </c>
      <c r="M358" s="542">
        <v>2.9517199999999999</v>
      </c>
      <c r="N358" s="539">
        <v>8.8894000000000002</v>
      </c>
      <c r="O358" s="539">
        <v>8.8894000000000002</v>
      </c>
      <c r="P358" s="664">
        <v>0</v>
      </c>
      <c r="Q358" s="664">
        <v>0</v>
      </c>
    </row>
    <row r="359" spans="2:17" s="447" customFormat="1" ht="13.5" customHeight="1" thickBot="1">
      <c r="B359" s="880"/>
      <c r="C359" s="882"/>
      <c r="D359" s="884"/>
      <c r="E359" s="461" t="s">
        <v>22</v>
      </c>
      <c r="F359" s="184"/>
      <c r="G359" s="184"/>
      <c r="H359" s="466"/>
      <c r="I359" s="466"/>
      <c r="J359" s="560"/>
      <c r="K359" s="560"/>
      <c r="L359" s="574"/>
      <c r="M359" s="574"/>
      <c r="N359" s="590"/>
      <c r="O359" s="590"/>
      <c r="P359" s="708"/>
      <c r="Q359" s="708"/>
    </row>
    <row r="360" spans="2:17" ht="13.5" customHeight="1">
      <c r="B360" s="929">
        <v>3</v>
      </c>
      <c r="C360" s="923" t="s">
        <v>72</v>
      </c>
      <c r="D360" s="923" t="s">
        <v>590</v>
      </c>
      <c r="E360" s="263" t="s">
        <v>19</v>
      </c>
      <c r="F360" s="320">
        <f t="shared" ref="F360:G360" si="182">F362+F363+F365</f>
        <v>5281.91</v>
      </c>
      <c r="G360" s="320">
        <f t="shared" si="182"/>
        <v>5176.43</v>
      </c>
      <c r="H360" s="365">
        <f t="shared" ref="H360:I360" si="183">H362+H363+H365</f>
        <v>1103.01</v>
      </c>
      <c r="I360" s="365">
        <f t="shared" si="183"/>
        <v>172.9</v>
      </c>
      <c r="J360" s="458">
        <f t="shared" ref="J360:K360" si="184">J362+J363+J365</f>
        <v>3880.4200000000005</v>
      </c>
      <c r="K360" s="458">
        <f t="shared" si="184"/>
        <v>1419.6</v>
      </c>
      <c r="L360" s="592">
        <f t="shared" ref="L360:N360" si="185">L362+L363+L365</f>
        <v>4150.8716899999999</v>
      </c>
      <c r="M360" s="592">
        <f t="shared" si="185"/>
        <v>3905.1582399999998</v>
      </c>
      <c r="N360" s="592">
        <f t="shared" si="185"/>
        <v>4403.9859999999999</v>
      </c>
      <c r="O360" s="592">
        <f t="shared" ref="O360:Q360" si="186">O362+O363+O365</f>
        <v>4249.3885</v>
      </c>
      <c r="P360" s="592">
        <f t="shared" si="186"/>
        <v>2784.6099999999997</v>
      </c>
      <c r="Q360" s="592">
        <f t="shared" si="186"/>
        <v>2784.6099999999997</v>
      </c>
    </row>
    <row r="361" spans="2:17" ht="13.5" customHeight="1">
      <c r="B361" s="929"/>
      <c r="C361" s="923"/>
      <c r="D361" s="923"/>
      <c r="E361" s="236" t="s">
        <v>20</v>
      </c>
      <c r="F361" s="322"/>
      <c r="G361" s="322"/>
      <c r="H361" s="364"/>
      <c r="I361" s="364"/>
      <c r="J361" s="454"/>
      <c r="K361" s="454"/>
      <c r="L361" s="568"/>
      <c r="M361" s="568"/>
      <c r="N361" s="568"/>
      <c r="O361" s="568"/>
      <c r="P361" s="568"/>
      <c r="Q361" s="568"/>
    </row>
    <row r="362" spans="2:17" ht="13.5" customHeight="1">
      <c r="B362" s="929"/>
      <c r="C362" s="923"/>
      <c r="D362" s="923"/>
      <c r="E362" s="236" t="s">
        <v>30</v>
      </c>
      <c r="F362" s="322">
        <f>F369+F404</f>
        <v>1636.78</v>
      </c>
      <c r="G362" s="322">
        <f>G369+G404</f>
        <v>1636.78</v>
      </c>
      <c r="H362" s="364">
        <f t="shared" ref="H362:I362" si="187">H369+H404</f>
        <v>0</v>
      </c>
      <c r="I362" s="364">
        <f t="shared" si="187"/>
        <v>0</v>
      </c>
      <c r="J362" s="454">
        <f t="shared" ref="J362:K362" si="188">J369+J404</f>
        <v>463.97</v>
      </c>
      <c r="K362" s="454">
        <f t="shared" si="188"/>
        <v>0</v>
      </c>
      <c r="L362" s="568">
        <f t="shared" ref="L362:N362" si="189">L369+L404</f>
        <v>463.96800000000002</v>
      </c>
      <c r="M362" s="568">
        <f t="shared" si="189"/>
        <v>463.96800000000002</v>
      </c>
      <c r="N362" s="568">
        <f t="shared" si="189"/>
        <v>463.96800000000002</v>
      </c>
      <c r="O362" s="568">
        <f t="shared" ref="O362:Q362" si="190">O369+O404</f>
        <v>463.96800000000002</v>
      </c>
      <c r="P362" s="568">
        <f t="shared" si="190"/>
        <v>0</v>
      </c>
      <c r="Q362" s="568">
        <f t="shared" si="190"/>
        <v>0</v>
      </c>
    </row>
    <row r="363" spans="2:17" ht="13.5" customHeight="1">
      <c r="B363" s="929"/>
      <c r="C363" s="923"/>
      <c r="D363" s="923"/>
      <c r="E363" s="236" t="s">
        <v>21</v>
      </c>
      <c r="F363" s="322">
        <f>F370+F405</f>
        <v>1818.78</v>
      </c>
      <c r="G363" s="322">
        <f>G370+G405</f>
        <v>1818.78</v>
      </c>
      <c r="H363" s="364">
        <f t="shared" ref="H363:I363" si="191">H370+H405</f>
        <v>831.8</v>
      </c>
      <c r="I363" s="364">
        <f t="shared" si="191"/>
        <v>0</v>
      </c>
      <c r="J363" s="454">
        <f t="shared" ref="J363:K363" si="192">J370+J405</f>
        <v>2205.5100000000002</v>
      </c>
      <c r="K363" s="454">
        <f t="shared" si="192"/>
        <v>958.83999999999992</v>
      </c>
      <c r="L363" s="568">
        <f t="shared" ref="L363:N363" si="193">L370+L405</f>
        <v>2205.5120000000002</v>
      </c>
      <c r="M363" s="568">
        <f t="shared" si="193"/>
        <v>2110.232</v>
      </c>
      <c r="N363" s="568">
        <f t="shared" si="193"/>
        <v>2205.5120000000002</v>
      </c>
      <c r="O363" s="568">
        <f t="shared" ref="O363:Q363" si="194">O370+O405</f>
        <v>2205.5120000000002</v>
      </c>
      <c r="P363" s="568">
        <f t="shared" si="194"/>
        <v>831.8</v>
      </c>
      <c r="Q363" s="568">
        <f t="shared" si="194"/>
        <v>831.8</v>
      </c>
    </row>
    <row r="364" spans="2:17" ht="13.5" customHeight="1">
      <c r="B364" s="929"/>
      <c r="C364" s="923"/>
      <c r="D364" s="923"/>
      <c r="E364" s="236" t="s">
        <v>33</v>
      </c>
      <c r="F364" s="322"/>
      <c r="G364" s="322"/>
      <c r="H364" s="364"/>
      <c r="I364" s="364"/>
      <c r="J364" s="454"/>
      <c r="K364" s="454"/>
      <c r="L364" s="568"/>
      <c r="M364" s="568"/>
      <c r="N364" s="568"/>
      <c r="O364" s="568"/>
      <c r="P364" s="568"/>
      <c r="Q364" s="568"/>
    </row>
    <row r="365" spans="2:17" ht="13.5" customHeight="1">
      <c r="B365" s="929"/>
      <c r="C365" s="923"/>
      <c r="D365" s="923"/>
      <c r="E365" s="236" t="s">
        <v>69</v>
      </c>
      <c r="F365" s="322">
        <f>F372+F407</f>
        <v>1826.3500000000001</v>
      </c>
      <c r="G365" s="322">
        <f>G372+G407</f>
        <v>1720.8700000000001</v>
      </c>
      <c r="H365" s="364">
        <f t="shared" ref="H365:I365" si="195">H372+H407</f>
        <v>271.20999999999998</v>
      </c>
      <c r="I365" s="364">
        <f t="shared" si="195"/>
        <v>172.9</v>
      </c>
      <c r="J365" s="454">
        <f t="shared" ref="J365:K365" si="196">J372+J407</f>
        <v>1210.94</v>
      </c>
      <c r="K365" s="454">
        <f t="shared" si="196"/>
        <v>460.76</v>
      </c>
      <c r="L365" s="568">
        <f t="shared" ref="L365:N365" si="197">L372+L407</f>
        <v>1481.3916899999999</v>
      </c>
      <c r="M365" s="568">
        <f t="shared" si="197"/>
        <v>1330.9582399999999</v>
      </c>
      <c r="N365" s="568">
        <f t="shared" si="197"/>
        <v>1734.5060000000001</v>
      </c>
      <c r="O365" s="568">
        <f t="shared" ref="O365:Q365" si="198">O372+O407</f>
        <v>1579.9085</v>
      </c>
      <c r="P365" s="568">
        <f t="shared" si="198"/>
        <v>1952.81</v>
      </c>
      <c r="Q365" s="568">
        <f t="shared" si="198"/>
        <v>1952.81</v>
      </c>
    </row>
    <row r="366" spans="2:17" ht="13.5" customHeight="1" thickBot="1">
      <c r="B366" s="930"/>
      <c r="C366" s="924"/>
      <c r="D366" s="924"/>
      <c r="E366" s="243" t="s">
        <v>22</v>
      </c>
      <c r="F366" s="324"/>
      <c r="G366" s="324"/>
      <c r="H366" s="374"/>
      <c r="I366" s="374"/>
      <c r="J366" s="464"/>
      <c r="K366" s="464"/>
      <c r="L366" s="569"/>
      <c r="M366" s="569"/>
      <c r="N366" s="569"/>
      <c r="O366" s="569"/>
      <c r="P366" s="569"/>
      <c r="Q366" s="569"/>
    </row>
    <row r="367" spans="2:17" ht="13.5" customHeight="1">
      <c r="B367" s="927" t="s">
        <v>124</v>
      </c>
      <c r="C367" s="931" t="s">
        <v>105</v>
      </c>
      <c r="D367" s="931" t="s">
        <v>180</v>
      </c>
      <c r="E367" s="246" t="s">
        <v>19</v>
      </c>
      <c r="F367" s="200">
        <v>2128.0500000000002</v>
      </c>
      <c r="G367" s="200">
        <v>2094.0500000000002</v>
      </c>
      <c r="H367" s="200">
        <f>H369+H370+H372</f>
        <v>1103.01</v>
      </c>
      <c r="I367" s="200">
        <f t="shared" ref="I367:N367" si="199">I369+I370+I372</f>
        <v>172.9</v>
      </c>
      <c r="J367" s="200">
        <f t="shared" ref="J367:K367" si="200">J369+J370+J372</f>
        <v>1818.3400000000001</v>
      </c>
      <c r="K367" s="200">
        <f t="shared" si="200"/>
        <v>1419.6</v>
      </c>
      <c r="L367" s="570">
        <f t="shared" ref="L367:M367" si="201">L369+L370+L372</f>
        <v>2088.79169</v>
      </c>
      <c r="M367" s="570">
        <f t="shared" si="201"/>
        <v>1843.0782399999998</v>
      </c>
      <c r="N367" s="570">
        <f t="shared" si="199"/>
        <v>2341.9059999999999</v>
      </c>
      <c r="O367" s="570">
        <f t="shared" ref="O367:Q367" si="202">O369+O370+O372</f>
        <v>2187.3085000000001</v>
      </c>
      <c r="P367" s="570">
        <f t="shared" si="202"/>
        <v>2242.6099999999997</v>
      </c>
      <c r="Q367" s="570">
        <f t="shared" si="202"/>
        <v>2242.6099999999997</v>
      </c>
    </row>
    <row r="368" spans="2:17" ht="13.5" customHeight="1">
      <c r="B368" s="910"/>
      <c r="C368" s="909"/>
      <c r="D368" s="909"/>
      <c r="E368" s="235" t="s">
        <v>20</v>
      </c>
      <c r="F368" s="318"/>
      <c r="G368" s="318"/>
      <c r="H368" s="239"/>
      <c r="I368" s="363"/>
      <c r="J368" s="453"/>
      <c r="K368" s="453"/>
      <c r="L368" s="571"/>
      <c r="M368" s="571"/>
      <c r="N368" s="571"/>
      <c r="O368" s="571"/>
      <c r="P368" s="571"/>
      <c r="Q368" s="571"/>
    </row>
    <row r="369" spans="2:17" ht="13.5" customHeight="1">
      <c r="B369" s="910"/>
      <c r="C369" s="909"/>
      <c r="D369" s="909"/>
      <c r="E369" s="235" t="s">
        <v>30</v>
      </c>
      <c r="F369" s="318">
        <v>0</v>
      </c>
      <c r="G369" s="318">
        <v>0</v>
      </c>
      <c r="H369" s="239">
        <f>H376+H383+H390+H397</f>
        <v>0</v>
      </c>
      <c r="I369" s="363">
        <f t="shared" ref="I369:N369" si="203">I376+I383+I390+I397</f>
        <v>0</v>
      </c>
      <c r="J369" s="453">
        <f t="shared" ref="J369:K369" si="204">J376+J383+J390+J397</f>
        <v>0</v>
      </c>
      <c r="K369" s="453">
        <f t="shared" si="204"/>
        <v>0</v>
      </c>
      <c r="L369" s="571">
        <f t="shared" ref="L369:M369" si="205">L376+L383+L390+L397</f>
        <v>0</v>
      </c>
      <c r="M369" s="571">
        <f t="shared" si="205"/>
        <v>0</v>
      </c>
      <c r="N369" s="571">
        <f t="shared" si="203"/>
        <v>0</v>
      </c>
      <c r="O369" s="571">
        <f t="shared" ref="O369:Q369" si="206">O376+O383+O390+O397</f>
        <v>0</v>
      </c>
      <c r="P369" s="571">
        <f t="shared" si="206"/>
        <v>0</v>
      </c>
      <c r="Q369" s="571">
        <f t="shared" si="206"/>
        <v>0</v>
      </c>
    </row>
    <row r="370" spans="2:17" ht="13.5" customHeight="1">
      <c r="B370" s="910"/>
      <c r="C370" s="909"/>
      <c r="D370" s="909"/>
      <c r="E370" s="235" t="s">
        <v>21</v>
      </c>
      <c r="F370" s="318">
        <v>884.4</v>
      </c>
      <c r="G370" s="318">
        <v>884.4</v>
      </c>
      <c r="H370" s="239">
        <f>H377+H384+H391+H398</f>
        <v>831.8</v>
      </c>
      <c r="I370" s="363">
        <f t="shared" ref="I370:N370" si="207">I377+I384+I391+I398</f>
        <v>0</v>
      </c>
      <c r="J370" s="453">
        <f t="shared" ref="J370:K370" si="208">J377+J384+J391+J398</f>
        <v>1149.4000000000001</v>
      </c>
      <c r="K370" s="453">
        <f t="shared" si="208"/>
        <v>958.83999999999992</v>
      </c>
      <c r="L370" s="571">
        <f t="shared" ref="L370:M370" si="209">L377+L384+L391+L398</f>
        <v>1149.4000000000001</v>
      </c>
      <c r="M370" s="571">
        <f t="shared" si="209"/>
        <v>1054.1199999999999</v>
      </c>
      <c r="N370" s="571">
        <f t="shared" si="207"/>
        <v>1149.4000000000001</v>
      </c>
      <c r="O370" s="571">
        <f t="shared" ref="O370:Q370" si="210">O377+O384+O391+O398</f>
        <v>1149.4000000000001</v>
      </c>
      <c r="P370" s="571">
        <f t="shared" si="210"/>
        <v>831.8</v>
      </c>
      <c r="Q370" s="571">
        <f t="shared" si="210"/>
        <v>831.8</v>
      </c>
    </row>
    <row r="371" spans="2:17" ht="13.5" customHeight="1">
      <c r="B371" s="910"/>
      <c r="C371" s="909"/>
      <c r="D371" s="909"/>
      <c r="E371" s="235" t="s">
        <v>33</v>
      </c>
      <c r="F371" s="318"/>
      <c r="G371" s="318"/>
      <c r="H371" s="239"/>
      <c r="I371" s="363"/>
      <c r="J371" s="453"/>
      <c r="K371" s="453"/>
      <c r="L371" s="571"/>
      <c r="M371" s="571"/>
      <c r="N371" s="571"/>
      <c r="O371" s="571"/>
      <c r="P371" s="571"/>
      <c r="Q371" s="571"/>
    </row>
    <row r="372" spans="2:17" ht="13.5" customHeight="1">
      <c r="B372" s="910"/>
      <c r="C372" s="909"/>
      <c r="D372" s="909"/>
      <c r="E372" s="235" t="s">
        <v>69</v>
      </c>
      <c r="F372" s="318">
        <v>1243.6500000000001</v>
      </c>
      <c r="G372" s="318">
        <v>1209.6500000000001</v>
      </c>
      <c r="H372" s="239">
        <f>H379+H386+H393+H400</f>
        <v>271.20999999999998</v>
      </c>
      <c r="I372" s="363">
        <f t="shared" ref="I372:N372" si="211">I379+I386+I393+I400</f>
        <v>172.9</v>
      </c>
      <c r="J372" s="453">
        <f t="shared" ref="J372:K372" si="212">J379+J386+J393+J400</f>
        <v>668.94</v>
      </c>
      <c r="K372" s="453">
        <f t="shared" si="212"/>
        <v>460.76</v>
      </c>
      <c r="L372" s="571">
        <f t="shared" ref="L372:M372" si="213">L379+L386+L393+L400</f>
        <v>939.39169000000004</v>
      </c>
      <c r="M372" s="571">
        <f t="shared" si="213"/>
        <v>788.95824000000005</v>
      </c>
      <c r="N372" s="571">
        <f t="shared" si="211"/>
        <v>1192.5060000000001</v>
      </c>
      <c r="O372" s="571">
        <f t="shared" ref="O372:Q372" si="214">O379+O386+O393+O400</f>
        <v>1037.9085</v>
      </c>
      <c r="P372" s="571">
        <f t="shared" si="214"/>
        <v>1410.81</v>
      </c>
      <c r="Q372" s="571">
        <f t="shared" si="214"/>
        <v>1410.81</v>
      </c>
    </row>
    <row r="373" spans="2:17" ht="13.5" customHeight="1" thickBot="1">
      <c r="B373" s="911"/>
      <c r="C373" s="912"/>
      <c r="D373" s="912"/>
      <c r="E373" s="247" t="s">
        <v>22</v>
      </c>
      <c r="F373" s="202"/>
      <c r="G373" s="202"/>
      <c r="H373" s="202"/>
      <c r="I373" s="202"/>
      <c r="J373" s="202"/>
      <c r="K373" s="202"/>
      <c r="L373" s="576"/>
      <c r="M373" s="576"/>
      <c r="N373" s="576"/>
      <c r="O373" s="576"/>
      <c r="P373" s="576"/>
      <c r="Q373" s="576"/>
    </row>
    <row r="374" spans="2:17" ht="13.5" customHeight="1">
      <c r="B374" s="875"/>
      <c r="C374" s="885" t="s">
        <v>189</v>
      </c>
      <c r="D374" s="873" t="s">
        <v>197</v>
      </c>
      <c r="E374" s="240" t="s">
        <v>19</v>
      </c>
      <c r="F374" s="180"/>
      <c r="G374" s="180"/>
      <c r="H374" s="460">
        <f>H376+H377+H379</f>
        <v>271.20999999999998</v>
      </c>
      <c r="I374" s="460">
        <f t="shared" ref="I374:Q374" si="215">I376+I377+I379</f>
        <v>172.9</v>
      </c>
      <c r="J374" s="559">
        <v>568.94000000000005</v>
      </c>
      <c r="K374" s="559">
        <v>460.76</v>
      </c>
      <c r="L374" s="573">
        <v>839.39169000000004</v>
      </c>
      <c r="M374" s="573">
        <v>740.95824000000005</v>
      </c>
      <c r="N374" s="586">
        <v>1092.5060000000001</v>
      </c>
      <c r="O374" s="586">
        <v>959.9085</v>
      </c>
      <c r="P374" s="573">
        <f t="shared" si="215"/>
        <v>1410.81</v>
      </c>
      <c r="Q374" s="573">
        <f t="shared" si="215"/>
        <v>1410.81</v>
      </c>
    </row>
    <row r="375" spans="2:17" ht="13.5" customHeight="1">
      <c r="B375" s="876"/>
      <c r="C375" s="843"/>
      <c r="D375" s="826"/>
      <c r="E375" s="232" t="s">
        <v>20</v>
      </c>
      <c r="F375" s="362"/>
      <c r="G375" s="362"/>
      <c r="H375" s="448"/>
      <c r="I375" s="448"/>
      <c r="J375" s="551"/>
      <c r="K375" s="551"/>
      <c r="L375" s="542"/>
      <c r="M375" s="542"/>
      <c r="N375" s="539"/>
      <c r="O375" s="539"/>
      <c r="P375" s="538"/>
      <c r="Q375" s="664"/>
    </row>
    <row r="376" spans="2:17" ht="13.5" customHeight="1">
      <c r="B376" s="876"/>
      <c r="C376" s="843"/>
      <c r="D376" s="826"/>
      <c r="E376" s="232" t="s">
        <v>30</v>
      </c>
      <c r="F376" s="362"/>
      <c r="G376" s="362"/>
      <c r="H376" s="448">
        <v>0</v>
      </c>
      <c r="I376" s="448">
        <v>0</v>
      </c>
      <c r="J376" s="551">
        <v>0</v>
      </c>
      <c r="K376" s="551">
        <v>0</v>
      </c>
      <c r="L376" s="542">
        <v>0</v>
      </c>
      <c r="M376" s="542">
        <v>0</v>
      </c>
      <c r="N376" s="539">
        <v>0</v>
      </c>
      <c r="O376" s="539">
        <v>0</v>
      </c>
      <c r="P376" s="538">
        <v>0</v>
      </c>
      <c r="Q376" s="664">
        <v>0</v>
      </c>
    </row>
    <row r="377" spans="2:17" ht="13.5" customHeight="1">
      <c r="B377" s="876"/>
      <c r="C377" s="843"/>
      <c r="D377" s="826"/>
      <c r="E377" s="232" t="s">
        <v>21</v>
      </c>
      <c r="F377" s="362"/>
      <c r="G377" s="362"/>
      <c r="H377" s="448">
        <v>0</v>
      </c>
      <c r="I377" s="448">
        <v>0</v>
      </c>
      <c r="J377" s="551">
        <v>0</v>
      </c>
      <c r="K377" s="551">
        <v>0</v>
      </c>
      <c r="L377" s="542">
        <v>0</v>
      </c>
      <c r="M377" s="542">
        <v>0</v>
      </c>
      <c r="N377" s="539">
        <v>0</v>
      </c>
      <c r="O377" s="539">
        <v>0</v>
      </c>
      <c r="P377" s="538">
        <v>0</v>
      </c>
      <c r="Q377" s="664">
        <v>0</v>
      </c>
    </row>
    <row r="378" spans="2:17" ht="13.5" customHeight="1">
      <c r="B378" s="876"/>
      <c r="C378" s="843"/>
      <c r="D378" s="826"/>
      <c r="E378" s="232" t="s">
        <v>33</v>
      </c>
      <c r="F378" s="362"/>
      <c r="G378" s="362"/>
      <c r="H378" s="448"/>
      <c r="I378" s="448"/>
      <c r="J378" s="551"/>
      <c r="K378" s="551"/>
      <c r="L378" s="542"/>
      <c r="M378" s="542"/>
      <c r="N378" s="539"/>
      <c r="O378" s="539"/>
      <c r="P378" s="538"/>
      <c r="Q378" s="664"/>
    </row>
    <row r="379" spans="2:17" ht="13.5" customHeight="1">
      <c r="B379" s="876"/>
      <c r="C379" s="843"/>
      <c r="D379" s="826"/>
      <c r="E379" s="232" t="s">
        <v>69</v>
      </c>
      <c r="F379" s="362"/>
      <c r="G379" s="362"/>
      <c r="H379" s="448">
        <v>271.20999999999998</v>
      </c>
      <c r="I379" s="448">
        <v>172.9</v>
      </c>
      <c r="J379" s="551">
        <v>568.94000000000005</v>
      </c>
      <c r="K379" s="551">
        <v>460.76</v>
      </c>
      <c r="L379" s="542">
        <v>839.39169000000004</v>
      </c>
      <c r="M379" s="542">
        <v>740.95824000000005</v>
      </c>
      <c r="N379" s="539">
        <v>1092.5060000000001</v>
      </c>
      <c r="O379" s="539">
        <v>959.9085</v>
      </c>
      <c r="P379" s="538">
        <v>1410.81</v>
      </c>
      <c r="Q379" s="664">
        <v>1410.81</v>
      </c>
    </row>
    <row r="380" spans="2:17" ht="13.5" customHeight="1" thickBot="1">
      <c r="B380" s="877"/>
      <c r="C380" s="886"/>
      <c r="D380" s="874"/>
      <c r="E380" s="241" t="s">
        <v>22</v>
      </c>
      <c r="F380" s="184"/>
      <c r="G380" s="184"/>
      <c r="H380" s="466"/>
      <c r="I380" s="466"/>
      <c r="J380" s="560"/>
      <c r="K380" s="560"/>
      <c r="L380" s="574"/>
      <c r="M380" s="574"/>
      <c r="N380" s="590"/>
      <c r="O380" s="590"/>
      <c r="P380" s="579"/>
      <c r="Q380" s="708"/>
    </row>
    <row r="381" spans="2:17" s="155" customFormat="1" ht="13.5" customHeight="1">
      <c r="B381" s="875"/>
      <c r="C381" s="885" t="s">
        <v>513</v>
      </c>
      <c r="D381" s="873" t="s">
        <v>450</v>
      </c>
      <c r="E381" s="240" t="s">
        <v>19</v>
      </c>
      <c r="F381" s="180"/>
      <c r="G381" s="180"/>
      <c r="H381" s="460">
        <f>H383+H384+H386</f>
        <v>831.8</v>
      </c>
      <c r="I381" s="460">
        <f t="shared" ref="I381:Q381" si="216">I383+I384+I386</f>
        <v>0</v>
      </c>
      <c r="J381" s="559">
        <v>831.8</v>
      </c>
      <c r="K381" s="559">
        <v>831.8</v>
      </c>
      <c r="L381" s="573">
        <v>831.8</v>
      </c>
      <c r="M381" s="573">
        <v>831.8</v>
      </c>
      <c r="N381" s="586">
        <f t="shared" si="216"/>
        <v>831.8</v>
      </c>
      <c r="O381" s="586">
        <v>831.8</v>
      </c>
      <c r="P381" s="573">
        <f t="shared" si="216"/>
        <v>831.8</v>
      </c>
      <c r="Q381" s="573">
        <f t="shared" si="216"/>
        <v>831.8</v>
      </c>
    </row>
    <row r="382" spans="2:17" s="155" customFormat="1" ht="13.5" customHeight="1">
      <c r="B382" s="876"/>
      <c r="C382" s="843"/>
      <c r="D382" s="826"/>
      <c r="E382" s="232" t="s">
        <v>20</v>
      </c>
      <c r="F382" s="362"/>
      <c r="G382" s="362"/>
      <c r="H382" s="448"/>
      <c r="I382" s="448"/>
      <c r="J382" s="551"/>
      <c r="K382" s="551"/>
      <c r="L382" s="542"/>
      <c r="M382" s="542"/>
      <c r="N382" s="539"/>
      <c r="O382" s="539"/>
      <c r="P382" s="538"/>
      <c r="Q382" s="664"/>
    </row>
    <row r="383" spans="2:17" s="155" customFormat="1" ht="13.5" customHeight="1">
      <c r="B383" s="876"/>
      <c r="C383" s="843"/>
      <c r="D383" s="826"/>
      <c r="E383" s="232" t="s">
        <v>30</v>
      </c>
      <c r="F383" s="362"/>
      <c r="G383" s="362"/>
      <c r="H383" s="448">
        <v>0</v>
      </c>
      <c r="I383" s="448">
        <v>0</v>
      </c>
      <c r="J383" s="551">
        <v>0</v>
      </c>
      <c r="K383" s="551">
        <v>0</v>
      </c>
      <c r="L383" s="542">
        <v>0</v>
      </c>
      <c r="M383" s="542">
        <v>0</v>
      </c>
      <c r="N383" s="539">
        <v>0</v>
      </c>
      <c r="O383" s="539">
        <v>0</v>
      </c>
      <c r="P383" s="538">
        <v>0</v>
      </c>
      <c r="Q383" s="664">
        <v>0</v>
      </c>
    </row>
    <row r="384" spans="2:17" s="155" customFormat="1" ht="13.5" customHeight="1">
      <c r="B384" s="876"/>
      <c r="C384" s="843"/>
      <c r="D384" s="826"/>
      <c r="E384" s="232" t="s">
        <v>21</v>
      </c>
      <c r="F384" s="362"/>
      <c r="G384" s="362"/>
      <c r="H384" s="448">
        <v>831.8</v>
      </c>
      <c r="I384" s="448">
        <v>0</v>
      </c>
      <c r="J384" s="551">
        <v>831.8</v>
      </c>
      <c r="K384" s="551">
        <v>831.8</v>
      </c>
      <c r="L384" s="542">
        <v>831.8</v>
      </c>
      <c r="M384" s="542">
        <v>831.8</v>
      </c>
      <c r="N384" s="539">
        <v>831.8</v>
      </c>
      <c r="O384" s="539">
        <v>831.8</v>
      </c>
      <c r="P384" s="538">
        <v>831.8</v>
      </c>
      <c r="Q384" s="664">
        <v>831.8</v>
      </c>
    </row>
    <row r="385" spans="2:17" s="155" customFormat="1" ht="13.5" customHeight="1">
      <c r="B385" s="876"/>
      <c r="C385" s="843"/>
      <c r="D385" s="826"/>
      <c r="E385" s="232" t="s">
        <v>33</v>
      </c>
      <c r="F385" s="362"/>
      <c r="G385" s="362"/>
      <c r="H385" s="448"/>
      <c r="I385" s="448"/>
      <c r="J385" s="551"/>
      <c r="K385" s="551"/>
      <c r="L385" s="542"/>
      <c r="M385" s="542"/>
      <c r="N385" s="539"/>
      <c r="O385" s="539"/>
      <c r="P385" s="538"/>
      <c r="Q385" s="664"/>
    </row>
    <row r="386" spans="2:17" s="155" customFormat="1" ht="13.5" customHeight="1">
      <c r="B386" s="876"/>
      <c r="C386" s="843"/>
      <c r="D386" s="826"/>
      <c r="E386" s="232" t="s">
        <v>69</v>
      </c>
      <c r="F386" s="362"/>
      <c r="G386" s="362"/>
      <c r="H386" s="448">
        <v>0</v>
      </c>
      <c r="I386" s="448">
        <v>0</v>
      </c>
      <c r="J386" s="551">
        <v>0</v>
      </c>
      <c r="K386" s="551">
        <v>0</v>
      </c>
      <c r="L386" s="542">
        <v>0</v>
      </c>
      <c r="M386" s="542">
        <v>0</v>
      </c>
      <c r="N386" s="539">
        <v>0</v>
      </c>
      <c r="O386" s="539">
        <v>0</v>
      </c>
      <c r="P386" s="538">
        <v>0</v>
      </c>
      <c r="Q386" s="664">
        <v>0</v>
      </c>
    </row>
    <row r="387" spans="2:17" s="155" customFormat="1" ht="13.5" customHeight="1" thickBot="1">
      <c r="B387" s="877"/>
      <c r="C387" s="886"/>
      <c r="D387" s="874"/>
      <c r="E387" s="241" t="s">
        <v>22</v>
      </c>
      <c r="F387" s="184"/>
      <c r="G387" s="184"/>
      <c r="H387" s="466"/>
      <c r="I387" s="466"/>
      <c r="J387" s="560"/>
      <c r="K387" s="560"/>
      <c r="L387" s="574"/>
      <c r="M387" s="574"/>
      <c r="N387" s="590"/>
      <c r="O387" s="590"/>
      <c r="P387" s="579"/>
      <c r="Q387" s="708"/>
    </row>
    <row r="388" spans="2:17" ht="13.5" customHeight="1">
      <c r="B388" s="878"/>
      <c r="C388" s="881" t="s">
        <v>186</v>
      </c>
      <c r="D388" s="883" t="s">
        <v>198</v>
      </c>
      <c r="E388" s="240" t="s">
        <v>19</v>
      </c>
      <c r="F388" s="180"/>
      <c r="G388" s="180"/>
      <c r="H388" s="460">
        <f>H390+H391+H393</f>
        <v>0</v>
      </c>
      <c r="I388" s="460">
        <f t="shared" ref="I388:Q388" si="217">I390+I391+I393</f>
        <v>0</v>
      </c>
      <c r="J388" s="559">
        <v>100</v>
      </c>
      <c r="K388" s="559">
        <v>0</v>
      </c>
      <c r="L388" s="573">
        <v>100</v>
      </c>
      <c r="M388" s="573">
        <v>48</v>
      </c>
      <c r="N388" s="586">
        <f t="shared" si="217"/>
        <v>100</v>
      </c>
      <c r="O388" s="586">
        <v>78</v>
      </c>
      <c r="P388" s="573">
        <f t="shared" si="217"/>
        <v>0</v>
      </c>
      <c r="Q388" s="573">
        <f t="shared" si="217"/>
        <v>0</v>
      </c>
    </row>
    <row r="389" spans="2:17" ht="13.5" customHeight="1">
      <c r="B389" s="879"/>
      <c r="C389" s="808"/>
      <c r="D389" s="807"/>
      <c r="E389" s="232" t="s">
        <v>20</v>
      </c>
      <c r="F389" s="362"/>
      <c r="G389" s="362"/>
      <c r="H389" s="448"/>
      <c r="I389" s="448"/>
      <c r="J389" s="551"/>
      <c r="K389" s="551"/>
      <c r="L389" s="542"/>
      <c r="M389" s="542"/>
      <c r="N389" s="539"/>
      <c r="O389" s="539"/>
      <c r="P389" s="538"/>
      <c r="Q389" s="664"/>
    </row>
    <row r="390" spans="2:17" ht="13.5" customHeight="1">
      <c r="B390" s="879"/>
      <c r="C390" s="808"/>
      <c r="D390" s="807"/>
      <c r="E390" s="232" t="s">
        <v>30</v>
      </c>
      <c r="F390" s="362"/>
      <c r="G390" s="362"/>
      <c r="H390" s="448">
        <v>0</v>
      </c>
      <c r="I390" s="448">
        <v>0</v>
      </c>
      <c r="J390" s="551">
        <v>0</v>
      </c>
      <c r="K390" s="551">
        <v>0</v>
      </c>
      <c r="L390" s="542">
        <v>0</v>
      </c>
      <c r="M390" s="542">
        <v>0</v>
      </c>
      <c r="N390" s="539">
        <v>0</v>
      </c>
      <c r="O390" s="539">
        <v>0</v>
      </c>
      <c r="P390" s="538">
        <v>0</v>
      </c>
      <c r="Q390" s="664">
        <v>0</v>
      </c>
    </row>
    <row r="391" spans="2:17" ht="13.5" customHeight="1">
      <c r="B391" s="879"/>
      <c r="C391" s="808"/>
      <c r="D391" s="807"/>
      <c r="E391" s="232" t="s">
        <v>21</v>
      </c>
      <c r="F391" s="362"/>
      <c r="G391" s="362"/>
      <c r="H391" s="448">
        <v>0</v>
      </c>
      <c r="I391" s="448">
        <v>0</v>
      </c>
      <c r="J391" s="551">
        <v>0</v>
      </c>
      <c r="K391" s="551">
        <v>0</v>
      </c>
      <c r="L391" s="542">
        <v>0</v>
      </c>
      <c r="M391" s="542">
        <v>0</v>
      </c>
      <c r="N391" s="539">
        <v>0</v>
      </c>
      <c r="O391" s="539">
        <v>0</v>
      </c>
      <c r="P391" s="538">
        <v>0</v>
      </c>
      <c r="Q391" s="664">
        <v>0</v>
      </c>
    </row>
    <row r="392" spans="2:17" ht="13.5" customHeight="1">
      <c r="B392" s="879"/>
      <c r="C392" s="808"/>
      <c r="D392" s="807"/>
      <c r="E392" s="232" t="s">
        <v>33</v>
      </c>
      <c r="F392" s="362"/>
      <c r="G392" s="362"/>
      <c r="H392" s="448"/>
      <c r="I392" s="448"/>
      <c r="J392" s="551"/>
      <c r="K392" s="551"/>
      <c r="L392" s="542"/>
      <c r="M392" s="542"/>
      <c r="N392" s="539"/>
      <c r="O392" s="539"/>
      <c r="P392" s="538"/>
      <c r="Q392" s="664"/>
    </row>
    <row r="393" spans="2:17" ht="13.5" customHeight="1">
      <c r="B393" s="879"/>
      <c r="C393" s="808"/>
      <c r="D393" s="807"/>
      <c r="E393" s="232" t="s">
        <v>69</v>
      </c>
      <c r="F393" s="362"/>
      <c r="G393" s="362"/>
      <c r="H393" s="448">
        <v>0</v>
      </c>
      <c r="I393" s="448">
        <v>0</v>
      </c>
      <c r="J393" s="551">
        <v>100</v>
      </c>
      <c r="K393" s="551">
        <v>0</v>
      </c>
      <c r="L393" s="542">
        <v>100</v>
      </c>
      <c r="M393" s="542">
        <v>48</v>
      </c>
      <c r="N393" s="539">
        <v>100</v>
      </c>
      <c r="O393" s="539">
        <v>78</v>
      </c>
      <c r="P393" s="538">
        <v>0</v>
      </c>
      <c r="Q393" s="664">
        <v>0</v>
      </c>
    </row>
    <row r="394" spans="2:17" ht="13.5" customHeight="1" thickBot="1">
      <c r="B394" s="899"/>
      <c r="C394" s="798"/>
      <c r="D394" s="800"/>
      <c r="E394" s="261" t="s">
        <v>22</v>
      </c>
      <c r="F394" s="108"/>
      <c r="G394" s="108"/>
      <c r="H394" s="449"/>
      <c r="I394" s="449"/>
      <c r="J394" s="546"/>
      <c r="K394" s="546"/>
      <c r="L394" s="641"/>
      <c r="M394" s="641"/>
      <c r="N394" s="657"/>
      <c r="O394" s="657"/>
      <c r="P394" s="540"/>
      <c r="Q394" s="665"/>
    </row>
    <row r="395" spans="2:17" s="259" customFormat="1" ht="13.5" customHeight="1">
      <c r="B395" s="878"/>
      <c r="C395" s="881" t="s">
        <v>736</v>
      </c>
      <c r="D395" s="883" t="s">
        <v>737</v>
      </c>
      <c r="E395" s="265" t="s">
        <v>19</v>
      </c>
      <c r="F395" s="180"/>
      <c r="G395" s="180"/>
      <c r="H395" s="460">
        <f>H397+H398+H400</f>
        <v>0</v>
      </c>
      <c r="I395" s="460">
        <f t="shared" ref="I395:Q395" si="218">I397+I398+I400</f>
        <v>0</v>
      </c>
      <c r="J395" s="559">
        <v>317.60000000000002</v>
      </c>
      <c r="K395" s="559">
        <v>127.04</v>
      </c>
      <c r="L395" s="573">
        <v>317.60000000000002</v>
      </c>
      <c r="M395" s="573">
        <v>222.32</v>
      </c>
      <c r="N395" s="586">
        <f t="shared" si="218"/>
        <v>317.60000000000002</v>
      </c>
      <c r="O395" s="586">
        <v>317.60000000000002</v>
      </c>
      <c r="P395" s="573">
        <f t="shared" si="218"/>
        <v>0</v>
      </c>
      <c r="Q395" s="573">
        <f t="shared" si="218"/>
        <v>0</v>
      </c>
    </row>
    <row r="396" spans="2:17" s="259" customFormat="1" ht="13.5" customHeight="1">
      <c r="B396" s="879"/>
      <c r="C396" s="808"/>
      <c r="D396" s="807"/>
      <c r="E396" s="260" t="s">
        <v>20</v>
      </c>
      <c r="F396" s="362"/>
      <c r="G396" s="362"/>
      <c r="H396" s="448"/>
      <c r="I396" s="448"/>
      <c r="J396" s="551"/>
      <c r="K396" s="551"/>
      <c r="L396" s="542"/>
      <c r="M396" s="542"/>
      <c r="N396" s="539"/>
      <c r="O396" s="539"/>
      <c r="P396" s="538"/>
      <c r="Q396" s="664"/>
    </row>
    <row r="397" spans="2:17" s="259" customFormat="1" ht="13.5" customHeight="1">
      <c r="B397" s="879"/>
      <c r="C397" s="808"/>
      <c r="D397" s="807"/>
      <c r="E397" s="260" t="s">
        <v>30</v>
      </c>
      <c r="F397" s="362"/>
      <c r="G397" s="362"/>
      <c r="H397" s="448">
        <v>0</v>
      </c>
      <c r="I397" s="448">
        <v>0</v>
      </c>
      <c r="J397" s="551">
        <v>0</v>
      </c>
      <c r="K397" s="551">
        <v>0</v>
      </c>
      <c r="L397" s="542">
        <v>0</v>
      </c>
      <c r="M397" s="542">
        <v>0</v>
      </c>
      <c r="N397" s="539">
        <v>0</v>
      </c>
      <c r="O397" s="539">
        <v>0</v>
      </c>
      <c r="P397" s="538">
        <v>0</v>
      </c>
      <c r="Q397" s="664">
        <v>0</v>
      </c>
    </row>
    <row r="398" spans="2:17" s="259" customFormat="1" ht="13.5" customHeight="1">
      <c r="B398" s="879"/>
      <c r="C398" s="808"/>
      <c r="D398" s="807"/>
      <c r="E398" s="260" t="s">
        <v>21</v>
      </c>
      <c r="F398" s="362"/>
      <c r="G398" s="362"/>
      <c r="H398" s="448">
        <v>0</v>
      </c>
      <c r="I398" s="448">
        <v>0</v>
      </c>
      <c r="J398" s="551">
        <v>317.60000000000002</v>
      </c>
      <c r="K398" s="551">
        <v>127.04</v>
      </c>
      <c r="L398" s="542">
        <v>317.60000000000002</v>
      </c>
      <c r="M398" s="542">
        <v>222.32</v>
      </c>
      <c r="N398" s="539">
        <v>317.60000000000002</v>
      </c>
      <c r="O398" s="539">
        <v>317.60000000000002</v>
      </c>
      <c r="P398" s="538">
        <v>0</v>
      </c>
      <c r="Q398" s="664">
        <v>0</v>
      </c>
    </row>
    <row r="399" spans="2:17" s="259" customFormat="1" ht="13.5" customHeight="1">
      <c r="B399" s="879"/>
      <c r="C399" s="808"/>
      <c r="D399" s="807"/>
      <c r="E399" s="260" t="s">
        <v>33</v>
      </c>
      <c r="F399" s="362"/>
      <c r="G399" s="362"/>
      <c r="H399" s="448"/>
      <c r="I399" s="448"/>
      <c r="J399" s="551"/>
      <c r="K399" s="551"/>
      <c r="L399" s="542"/>
      <c r="M399" s="542"/>
      <c r="N399" s="539"/>
      <c r="O399" s="539"/>
      <c r="P399" s="538"/>
      <c r="Q399" s="664"/>
    </row>
    <row r="400" spans="2:17" s="259" customFormat="1" ht="13.5" customHeight="1">
      <c r="B400" s="879"/>
      <c r="C400" s="808"/>
      <c r="D400" s="807"/>
      <c r="E400" s="260" t="s">
        <v>69</v>
      </c>
      <c r="F400" s="362"/>
      <c r="G400" s="362"/>
      <c r="H400" s="448">
        <v>0</v>
      </c>
      <c r="I400" s="448">
        <v>0</v>
      </c>
      <c r="J400" s="551">
        <v>0</v>
      </c>
      <c r="K400" s="551">
        <v>0</v>
      </c>
      <c r="L400" s="542">
        <v>0</v>
      </c>
      <c r="M400" s="542">
        <v>0</v>
      </c>
      <c r="N400" s="539">
        <v>0</v>
      </c>
      <c r="O400" s="539">
        <v>0</v>
      </c>
      <c r="P400" s="538">
        <v>0</v>
      </c>
      <c r="Q400" s="664">
        <v>0</v>
      </c>
    </row>
    <row r="401" spans="2:17" s="259" customFormat="1" ht="13.5" customHeight="1" thickBot="1">
      <c r="B401" s="880"/>
      <c r="C401" s="882"/>
      <c r="D401" s="884"/>
      <c r="E401" s="266" t="s">
        <v>22</v>
      </c>
      <c r="F401" s="184"/>
      <c r="G401" s="184"/>
      <c r="H401" s="466"/>
      <c r="I401" s="466"/>
      <c r="J401" s="560"/>
      <c r="K401" s="560"/>
      <c r="L401" s="574"/>
      <c r="M401" s="574"/>
      <c r="N401" s="590"/>
      <c r="O401" s="590"/>
      <c r="P401" s="579"/>
      <c r="Q401" s="708"/>
    </row>
    <row r="402" spans="2:17" ht="13.5" customHeight="1">
      <c r="B402" s="867" t="s">
        <v>125</v>
      </c>
      <c r="C402" s="870" t="s">
        <v>363</v>
      </c>
      <c r="D402" s="870" t="s">
        <v>362</v>
      </c>
      <c r="E402" s="264" t="s">
        <v>19</v>
      </c>
      <c r="F402" s="317">
        <f t="shared" ref="F402:G402" si="219">F404+F405+F407</f>
        <v>3153.8599999999997</v>
      </c>
      <c r="G402" s="317">
        <f t="shared" si="219"/>
        <v>3082.38</v>
      </c>
      <c r="H402" s="361">
        <f t="shared" ref="H402:I402" si="220">H404+H405+H407</f>
        <v>0</v>
      </c>
      <c r="I402" s="361">
        <f t="shared" si="220"/>
        <v>0</v>
      </c>
      <c r="J402" s="457">
        <f>J404+J405+J407</f>
        <v>2062.08</v>
      </c>
      <c r="K402" s="457">
        <f t="shared" ref="K402:N402" si="221">K404+K405+K407</f>
        <v>0</v>
      </c>
      <c r="L402" s="591">
        <f t="shared" ref="L402:M402" si="222">L404+L405+L407</f>
        <v>2062.08</v>
      </c>
      <c r="M402" s="591">
        <f t="shared" si="222"/>
        <v>2062.08</v>
      </c>
      <c r="N402" s="591">
        <f t="shared" si="221"/>
        <v>2062.08</v>
      </c>
      <c r="O402" s="591">
        <f t="shared" ref="O402:Q402" si="223">O404+O405+O407</f>
        <v>2062.08</v>
      </c>
      <c r="P402" s="591">
        <f t="shared" si="223"/>
        <v>542</v>
      </c>
      <c r="Q402" s="591">
        <f t="shared" si="223"/>
        <v>542</v>
      </c>
    </row>
    <row r="403" spans="2:17" ht="13.5" customHeight="1">
      <c r="B403" s="868"/>
      <c r="C403" s="871"/>
      <c r="D403" s="871"/>
      <c r="E403" s="235" t="s">
        <v>20</v>
      </c>
      <c r="F403" s="318"/>
      <c r="G403" s="318"/>
      <c r="H403" s="363"/>
      <c r="I403" s="363"/>
      <c r="J403" s="453"/>
      <c r="K403" s="453"/>
      <c r="L403" s="571"/>
      <c r="M403" s="571"/>
      <c r="N403" s="571"/>
      <c r="O403" s="571"/>
      <c r="P403" s="571"/>
      <c r="Q403" s="571"/>
    </row>
    <row r="404" spans="2:17" ht="13.5" customHeight="1">
      <c r="B404" s="868"/>
      <c r="C404" s="871"/>
      <c r="D404" s="871"/>
      <c r="E404" s="235" t="s">
        <v>30</v>
      </c>
      <c r="F404" s="318">
        <v>1636.78</v>
      </c>
      <c r="G404" s="318">
        <v>1636.78</v>
      </c>
      <c r="H404" s="363">
        <f t="shared" ref="H404:I404" si="224">H425</f>
        <v>0</v>
      </c>
      <c r="I404" s="363">
        <f t="shared" si="224"/>
        <v>0</v>
      </c>
      <c r="J404" s="453">
        <f>J411+J418+J425</f>
        <v>463.97</v>
      </c>
      <c r="K404" s="453">
        <f t="shared" ref="K404:N404" si="225">K411+K418+K425</f>
        <v>0</v>
      </c>
      <c r="L404" s="571">
        <f t="shared" ref="L404:M404" si="226">L411+L418+L425</f>
        <v>463.96800000000002</v>
      </c>
      <c r="M404" s="571">
        <f t="shared" si="226"/>
        <v>463.96800000000002</v>
      </c>
      <c r="N404" s="571">
        <f t="shared" si="225"/>
        <v>463.96800000000002</v>
      </c>
      <c r="O404" s="571">
        <f t="shared" ref="O404:Q404" si="227">O411+O418+O425</f>
        <v>463.96800000000002</v>
      </c>
      <c r="P404" s="571">
        <f t="shared" si="227"/>
        <v>0</v>
      </c>
      <c r="Q404" s="571">
        <f t="shared" si="227"/>
        <v>0</v>
      </c>
    </row>
    <row r="405" spans="2:17" ht="13.5" customHeight="1">
      <c r="B405" s="868"/>
      <c r="C405" s="871"/>
      <c r="D405" s="871"/>
      <c r="E405" s="235" t="s">
        <v>21</v>
      </c>
      <c r="F405" s="318">
        <v>934.38</v>
      </c>
      <c r="G405" s="318">
        <v>934.38</v>
      </c>
      <c r="H405" s="363">
        <f t="shared" ref="H405:I405" si="228">H426</f>
        <v>0</v>
      </c>
      <c r="I405" s="363">
        <f t="shared" si="228"/>
        <v>0</v>
      </c>
      <c r="J405" s="453">
        <f>J412+J419+J426</f>
        <v>1056.1099999999999</v>
      </c>
      <c r="K405" s="453">
        <f t="shared" ref="K405:N405" si="229">K412+K419+K426</f>
        <v>0</v>
      </c>
      <c r="L405" s="571">
        <f t="shared" ref="L405:M405" si="230">L412+L419+L426</f>
        <v>1056.1120000000001</v>
      </c>
      <c r="M405" s="571">
        <f t="shared" si="230"/>
        <v>1056.1120000000001</v>
      </c>
      <c r="N405" s="571">
        <f t="shared" si="229"/>
        <v>1056.1120000000001</v>
      </c>
      <c r="O405" s="571">
        <f t="shared" ref="O405:Q405" si="231">O412+O419+O426</f>
        <v>1056.1120000000001</v>
      </c>
      <c r="P405" s="571">
        <f t="shared" si="231"/>
        <v>0</v>
      </c>
      <c r="Q405" s="571">
        <f t="shared" si="231"/>
        <v>0</v>
      </c>
    </row>
    <row r="406" spans="2:17" ht="13.5" customHeight="1">
      <c r="B406" s="868"/>
      <c r="C406" s="871"/>
      <c r="D406" s="871"/>
      <c r="E406" s="235" t="s">
        <v>33</v>
      </c>
      <c r="F406" s="318"/>
      <c r="G406" s="318"/>
      <c r="H406" s="363"/>
      <c r="I406" s="363"/>
      <c r="J406" s="453"/>
      <c r="K406" s="453"/>
      <c r="L406" s="571"/>
      <c r="M406" s="571"/>
      <c r="N406" s="571"/>
      <c r="O406" s="571"/>
      <c r="P406" s="571"/>
      <c r="Q406" s="571"/>
    </row>
    <row r="407" spans="2:17" ht="13.5" customHeight="1">
      <c r="B407" s="868"/>
      <c r="C407" s="871"/>
      <c r="D407" s="871"/>
      <c r="E407" s="235" t="s">
        <v>69</v>
      </c>
      <c r="F407" s="318">
        <v>582.70000000000005</v>
      </c>
      <c r="G407" s="318">
        <v>511.22</v>
      </c>
      <c r="H407" s="363">
        <f t="shared" ref="H407:I407" si="232">H428</f>
        <v>0</v>
      </c>
      <c r="I407" s="363">
        <f t="shared" si="232"/>
        <v>0</v>
      </c>
      <c r="J407" s="453">
        <f>J414+J421+J428</f>
        <v>542</v>
      </c>
      <c r="K407" s="453">
        <f t="shared" ref="K407:N407" si="233">K414+K421+K428</f>
        <v>0</v>
      </c>
      <c r="L407" s="571">
        <f t="shared" ref="L407:M407" si="234">L414+L421+L428</f>
        <v>542</v>
      </c>
      <c r="M407" s="571">
        <f t="shared" si="234"/>
        <v>542</v>
      </c>
      <c r="N407" s="571">
        <f t="shared" si="233"/>
        <v>542</v>
      </c>
      <c r="O407" s="571">
        <f t="shared" ref="O407:Q407" si="235">O414+O421+O428</f>
        <v>542</v>
      </c>
      <c r="P407" s="571">
        <f t="shared" si="235"/>
        <v>542</v>
      </c>
      <c r="Q407" s="571">
        <f t="shared" si="235"/>
        <v>542</v>
      </c>
    </row>
    <row r="408" spans="2:17" ht="13.5" customHeight="1" thickBot="1">
      <c r="B408" s="869"/>
      <c r="C408" s="872"/>
      <c r="D408" s="872"/>
      <c r="E408" s="247" t="s">
        <v>22</v>
      </c>
      <c r="F408" s="202"/>
      <c r="G408" s="202"/>
      <c r="H408" s="202"/>
      <c r="I408" s="202"/>
      <c r="J408" s="202"/>
      <c r="K408" s="202"/>
      <c r="L408" s="576"/>
      <c r="M408" s="576"/>
      <c r="N408" s="576"/>
      <c r="O408" s="576"/>
      <c r="P408" s="576"/>
      <c r="Q408" s="576"/>
    </row>
    <row r="409" spans="2:17" s="447" customFormat="1" ht="13.5" customHeight="1">
      <c r="B409" s="878"/>
      <c r="C409" s="881" t="s">
        <v>189</v>
      </c>
      <c r="D409" s="881" t="s">
        <v>200</v>
      </c>
      <c r="E409" s="460" t="s">
        <v>19</v>
      </c>
      <c r="F409" s="180"/>
      <c r="G409" s="180"/>
      <c r="H409" s="460">
        <f>H411+H412+H414</f>
        <v>0</v>
      </c>
      <c r="I409" s="460">
        <f t="shared" ref="I409" si="236">I411+I412+I414</f>
        <v>0</v>
      </c>
      <c r="J409" s="559">
        <v>463.97</v>
      </c>
      <c r="K409" s="559">
        <v>0</v>
      </c>
      <c r="L409" s="573">
        <v>463.96800000000002</v>
      </c>
      <c r="M409" s="573">
        <v>463.96800000000002</v>
      </c>
      <c r="N409" s="586">
        <v>463.96800000000002</v>
      </c>
      <c r="O409" s="586">
        <v>463.96800000000002</v>
      </c>
      <c r="P409" s="573">
        <v>0</v>
      </c>
      <c r="Q409" s="573">
        <v>0</v>
      </c>
    </row>
    <row r="410" spans="2:17" s="447" customFormat="1" ht="13.5" customHeight="1">
      <c r="B410" s="879"/>
      <c r="C410" s="808"/>
      <c r="D410" s="808"/>
      <c r="E410" s="448" t="s">
        <v>20</v>
      </c>
      <c r="F410" s="455"/>
      <c r="G410" s="455"/>
      <c r="H410" s="448"/>
      <c r="I410" s="448"/>
      <c r="J410" s="551"/>
      <c r="K410" s="551"/>
      <c r="L410" s="542"/>
      <c r="M410" s="542"/>
      <c r="N410" s="539"/>
      <c r="O410" s="539"/>
      <c r="P410" s="538"/>
      <c r="Q410" s="538"/>
    </row>
    <row r="411" spans="2:17" s="447" customFormat="1" ht="13.5" customHeight="1">
      <c r="B411" s="879"/>
      <c r="C411" s="808"/>
      <c r="D411" s="808"/>
      <c r="E411" s="448" t="s">
        <v>30</v>
      </c>
      <c r="F411" s="455"/>
      <c r="G411" s="455"/>
      <c r="H411" s="448">
        <v>0</v>
      </c>
      <c r="I411" s="448">
        <v>0</v>
      </c>
      <c r="J411" s="551">
        <v>463.97</v>
      </c>
      <c r="K411" s="551">
        <v>0</v>
      </c>
      <c r="L411" s="542">
        <v>463.96800000000002</v>
      </c>
      <c r="M411" s="542">
        <v>463.96800000000002</v>
      </c>
      <c r="N411" s="539">
        <v>463.96800000000002</v>
      </c>
      <c r="O411" s="539">
        <v>463.96800000000002</v>
      </c>
      <c r="P411" s="538">
        <v>0</v>
      </c>
      <c r="Q411" s="538">
        <v>0</v>
      </c>
    </row>
    <row r="412" spans="2:17" s="447" customFormat="1" ht="13.5" customHeight="1">
      <c r="B412" s="879"/>
      <c r="C412" s="808"/>
      <c r="D412" s="808"/>
      <c r="E412" s="448" t="s">
        <v>21</v>
      </c>
      <c r="F412" s="455"/>
      <c r="G412" s="455"/>
      <c r="H412" s="448">
        <v>0</v>
      </c>
      <c r="I412" s="448">
        <v>0</v>
      </c>
      <c r="J412" s="551">
        <v>0</v>
      </c>
      <c r="K412" s="551">
        <v>0</v>
      </c>
      <c r="L412" s="542">
        <v>0</v>
      </c>
      <c r="M412" s="542">
        <v>0</v>
      </c>
      <c r="N412" s="539">
        <v>0</v>
      </c>
      <c r="O412" s="539">
        <v>0</v>
      </c>
      <c r="P412" s="538">
        <v>0</v>
      </c>
      <c r="Q412" s="538">
        <v>0</v>
      </c>
    </row>
    <row r="413" spans="2:17" s="447" customFormat="1" ht="13.5" customHeight="1">
      <c r="B413" s="879"/>
      <c r="C413" s="808"/>
      <c r="D413" s="808"/>
      <c r="E413" s="448" t="s">
        <v>33</v>
      </c>
      <c r="F413" s="455"/>
      <c r="G413" s="455"/>
      <c r="H413" s="448"/>
      <c r="I413" s="448"/>
      <c r="J413" s="551"/>
      <c r="K413" s="551"/>
      <c r="L413" s="542"/>
      <c r="M413" s="542"/>
      <c r="N413" s="539"/>
      <c r="O413" s="539"/>
      <c r="P413" s="538"/>
      <c r="Q413" s="538"/>
    </row>
    <row r="414" spans="2:17" s="447" customFormat="1" ht="13.5" customHeight="1">
      <c r="B414" s="879"/>
      <c r="C414" s="808"/>
      <c r="D414" s="808"/>
      <c r="E414" s="448" t="s">
        <v>69</v>
      </c>
      <c r="F414" s="455"/>
      <c r="G414" s="455"/>
      <c r="H414" s="448">
        <v>0</v>
      </c>
      <c r="I414" s="448">
        <v>0</v>
      </c>
      <c r="J414" s="551">
        <v>0</v>
      </c>
      <c r="K414" s="551">
        <v>0</v>
      </c>
      <c r="L414" s="542">
        <v>0</v>
      </c>
      <c r="M414" s="542">
        <v>0</v>
      </c>
      <c r="N414" s="539">
        <v>0</v>
      </c>
      <c r="O414" s="539">
        <v>0</v>
      </c>
      <c r="P414" s="538">
        <v>0</v>
      </c>
      <c r="Q414" s="538">
        <v>0</v>
      </c>
    </row>
    <row r="415" spans="2:17" s="447" customFormat="1" ht="13.5" customHeight="1" thickBot="1">
      <c r="B415" s="899"/>
      <c r="C415" s="798"/>
      <c r="D415" s="798"/>
      <c r="E415" s="449" t="s">
        <v>22</v>
      </c>
      <c r="F415" s="108"/>
      <c r="G415" s="108"/>
      <c r="H415" s="449"/>
      <c r="I415" s="449"/>
      <c r="J415" s="546"/>
      <c r="K415" s="546"/>
      <c r="L415" s="641"/>
      <c r="M415" s="641"/>
      <c r="N415" s="657"/>
      <c r="O415" s="657"/>
      <c r="P415" s="540"/>
      <c r="Q415" s="540"/>
    </row>
    <row r="416" spans="2:17" s="447" customFormat="1" ht="13.5" customHeight="1">
      <c r="B416" s="878"/>
      <c r="C416" s="881" t="s">
        <v>185</v>
      </c>
      <c r="D416" s="881" t="s">
        <v>200</v>
      </c>
      <c r="E416" s="460" t="s">
        <v>19</v>
      </c>
      <c r="F416" s="180"/>
      <c r="G416" s="180"/>
      <c r="H416" s="460">
        <f>H418+H419+H421</f>
        <v>0</v>
      </c>
      <c r="I416" s="460">
        <f t="shared" ref="I416" si="237">I418+I419+I421</f>
        <v>0</v>
      </c>
      <c r="J416" s="559">
        <v>542</v>
      </c>
      <c r="K416" s="559">
        <v>0</v>
      </c>
      <c r="L416" s="573">
        <v>542</v>
      </c>
      <c r="M416" s="573">
        <v>542</v>
      </c>
      <c r="N416" s="586">
        <f t="shared" ref="N416" si="238">N418+N419+N421</f>
        <v>542</v>
      </c>
      <c r="O416" s="586">
        <v>542</v>
      </c>
      <c r="P416" s="573">
        <f t="shared" ref="P416" si="239">P418+P419+P421</f>
        <v>542</v>
      </c>
      <c r="Q416" s="573">
        <f>Q418+Q419+Q421</f>
        <v>542</v>
      </c>
    </row>
    <row r="417" spans="2:17" s="447" customFormat="1" ht="13.5" customHeight="1">
      <c r="B417" s="879"/>
      <c r="C417" s="808"/>
      <c r="D417" s="808"/>
      <c r="E417" s="448" t="s">
        <v>20</v>
      </c>
      <c r="F417" s="455"/>
      <c r="G417" s="455"/>
      <c r="H417" s="448"/>
      <c r="I417" s="448"/>
      <c r="J417" s="551"/>
      <c r="K417" s="551"/>
      <c r="L417" s="542"/>
      <c r="M417" s="542"/>
      <c r="N417" s="539"/>
      <c r="O417" s="539"/>
      <c r="P417" s="538"/>
      <c r="Q417" s="538"/>
    </row>
    <row r="418" spans="2:17" s="447" customFormat="1" ht="13.5" customHeight="1">
      <c r="B418" s="879"/>
      <c r="C418" s="808"/>
      <c r="D418" s="808"/>
      <c r="E418" s="448" t="s">
        <v>30</v>
      </c>
      <c r="F418" s="455"/>
      <c r="G418" s="455"/>
      <c r="H418" s="448">
        <v>0</v>
      </c>
      <c r="I418" s="448">
        <v>0</v>
      </c>
      <c r="J418" s="551">
        <v>0</v>
      </c>
      <c r="K418" s="551">
        <v>0</v>
      </c>
      <c r="L418" s="542">
        <v>0</v>
      </c>
      <c r="M418" s="542">
        <v>0</v>
      </c>
      <c r="N418" s="539">
        <v>0</v>
      </c>
      <c r="O418" s="539">
        <v>0</v>
      </c>
      <c r="P418" s="538">
        <v>0</v>
      </c>
      <c r="Q418" s="538">
        <v>0</v>
      </c>
    </row>
    <row r="419" spans="2:17" s="447" customFormat="1" ht="13.5" customHeight="1">
      <c r="B419" s="879"/>
      <c r="C419" s="808"/>
      <c r="D419" s="808"/>
      <c r="E419" s="448" t="s">
        <v>21</v>
      </c>
      <c r="F419" s="455"/>
      <c r="G419" s="455"/>
      <c r="H419" s="448">
        <v>0</v>
      </c>
      <c r="I419" s="448">
        <v>0</v>
      </c>
      <c r="J419" s="551">
        <v>0</v>
      </c>
      <c r="K419" s="551">
        <v>0</v>
      </c>
      <c r="L419" s="542">
        <v>0</v>
      </c>
      <c r="M419" s="542">
        <v>0</v>
      </c>
      <c r="N419" s="539">
        <v>0</v>
      </c>
      <c r="O419" s="539">
        <v>0</v>
      </c>
      <c r="P419" s="538">
        <v>0</v>
      </c>
      <c r="Q419" s="538">
        <v>0</v>
      </c>
    </row>
    <row r="420" spans="2:17" s="447" customFormat="1" ht="13.5" customHeight="1">
      <c r="B420" s="879"/>
      <c r="C420" s="808"/>
      <c r="D420" s="808"/>
      <c r="E420" s="448" t="s">
        <v>33</v>
      </c>
      <c r="F420" s="455"/>
      <c r="G420" s="455"/>
      <c r="H420" s="448"/>
      <c r="I420" s="448"/>
      <c r="J420" s="551"/>
      <c r="K420" s="551"/>
      <c r="L420" s="542"/>
      <c r="M420" s="542"/>
      <c r="N420" s="539"/>
      <c r="O420" s="539"/>
      <c r="P420" s="538"/>
      <c r="Q420" s="538"/>
    </row>
    <row r="421" spans="2:17" s="447" customFormat="1" ht="13.5" customHeight="1">
      <c r="B421" s="879"/>
      <c r="C421" s="808"/>
      <c r="D421" s="808"/>
      <c r="E421" s="448" t="s">
        <v>69</v>
      </c>
      <c r="F421" s="455"/>
      <c r="G421" s="455"/>
      <c r="H421" s="448">
        <v>0</v>
      </c>
      <c r="I421" s="448">
        <v>0</v>
      </c>
      <c r="J421" s="551">
        <v>542</v>
      </c>
      <c r="K421" s="551">
        <v>0</v>
      </c>
      <c r="L421" s="542">
        <v>542</v>
      </c>
      <c r="M421" s="542">
        <v>542</v>
      </c>
      <c r="N421" s="539">
        <v>542</v>
      </c>
      <c r="O421" s="539">
        <v>542</v>
      </c>
      <c r="P421" s="538">
        <v>542</v>
      </c>
      <c r="Q421" s="538">
        <v>542</v>
      </c>
    </row>
    <row r="422" spans="2:17" s="447" customFormat="1" ht="13.5" customHeight="1" thickBot="1">
      <c r="B422" s="899"/>
      <c r="C422" s="798"/>
      <c r="D422" s="798"/>
      <c r="E422" s="449" t="s">
        <v>22</v>
      </c>
      <c r="F422" s="108"/>
      <c r="G422" s="108"/>
      <c r="H422" s="449"/>
      <c r="I422" s="449"/>
      <c r="J422" s="546"/>
      <c r="K422" s="546"/>
      <c r="L422" s="641"/>
      <c r="M422" s="641"/>
      <c r="N422" s="657"/>
      <c r="O422" s="657"/>
      <c r="P422" s="540"/>
      <c r="Q422" s="540"/>
    </row>
    <row r="423" spans="2:17" ht="13.5" customHeight="1">
      <c r="B423" s="878"/>
      <c r="C423" s="881" t="s">
        <v>186</v>
      </c>
      <c r="D423" s="881" t="s">
        <v>200</v>
      </c>
      <c r="E423" s="460" t="s">
        <v>19</v>
      </c>
      <c r="F423" s="180"/>
      <c r="G423" s="180"/>
      <c r="H423" s="460">
        <f>H425+H426+H428</f>
        <v>0</v>
      </c>
      <c r="I423" s="460">
        <f t="shared" ref="I423" si="240">I425+I426+I428</f>
        <v>0</v>
      </c>
      <c r="J423" s="559">
        <v>1056.1099999999999</v>
      </c>
      <c r="K423" s="559">
        <v>0</v>
      </c>
      <c r="L423" s="573">
        <v>1056.1120000000001</v>
      </c>
      <c r="M423" s="573">
        <v>1056.1120000000001</v>
      </c>
      <c r="N423" s="586">
        <v>1056.1120000000001</v>
      </c>
      <c r="O423" s="539">
        <v>1056.1120000000001</v>
      </c>
      <c r="P423" s="573">
        <v>0</v>
      </c>
      <c r="Q423" s="573">
        <v>0</v>
      </c>
    </row>
    <row r="424" spans="2:17" ht="13.5" customHeight="1">
      <c r="B424" s="879"/>
      <c r="C424" s="808"/>
      <c r="D424" s="808"/>
      <c r="E424" s="448" t="s">
        <v>20</v>
      </c>
      <c r="F424" s="455"/>
      <c r="G424" s="455"/>
      <c r="H424" s="448"/>
      <c r="I424" s="448"/>
      <c r="J424" s="551"/>
      <c r="K424" s="551"/>
      <c r="L424" s="542"/>
      <c r="M424" s="542"/>
      <c r="N424" s="539"/>
      <c r="O424" s="539"/>
      <c r="P424" s="538"/>
      <c r="Q424" s="538"/>
    </row>
    <row r="425" spans="2:17" ht="13.5" customHeight="1">
      <c r="B425" s="879"/>
      <c r="C425" s="808"/>
      <c r="D425" s="808"/>
      <c r="E425" s="448" t="s">
        <v>30</v>
      </c>
      <c r="F425" s="455"/>
      <c r="G425" s="455"/>
      <c r="H425" s="448">
        <v>0</v>
      </c>
      <c r="I425" s="448">
        <v>0</v>
      </c>
      <c r="J425" s="551">
        <v>0</v>
      </c>
      <c r="K425" s="551">
        <v>0</v>
      </c>
      <c r="L425" s="542">
        <v>0</v>
      </c>
      <c r="M425" s="542">
        <v>0</v>
      </c>
      <c r="N425" s="539">
        <v>0</v>
      </c>
      <c r="O425" s="539">
        <v>0</v>
      </c>
      <c r="P425" s="538">
        <v>0</v>
      </c>
      <c r="Q425" s="538">
        <v>0</v>
      </c>
    </row>
    <row r="426" spans="2:17" ht="14.25" customHeight="1">
      <c r="B426" s="879"/>
      <c r="C426" s="808"/>
      <c r="D426" s="808"/>
      <c r="E426" s="448" t="s">
        <v>21</v>
      </c>
      <c r="F426" s="455"/>
      <c r="G426" s="455"/>
      <c r="H426" s="448">
        <v>0</v>
      </c>
      <c r="I426" s="448">
        <v>0</v>
      </c>
      <c r="J426" s="551">
        <v>1056.1099999999999</v>
      </c>
      <c r="K426" s="551">
        <v>0</v>
      </c>
      <c r="L426" s="542">
        <v>1056.1120000000001</v>
      </c>
      <c r="M426" s="542">
        <v>1056.1120000000001</v>
      </c>
      <c r="N426" s="539">
        <v>1056.1120000000001</v>
      </c>
      <c r="O426" s="539">
        <v>1056.1120000000001</v>
      </c>
      <c r="P426" s="538">
        <v>0</v>
      </c>
      <c r="Q426" s="538">
        <v>0</v>
      </c>
    </row>
    <row r="427" spans="2:17" ht="13.5" customHeight="1">
      <c r="B427" s="879"/>
      <c r="C427" s="808"/>
      <c r="D427" s="808"/>
      <c r="E427" s="448" t="s">
        <v>33</v>
      </c>
      <c r="F427" s="455"/>
      <c r="G427" s="455"/>
      <c r="H427" s="448"/>
      <c r="I427" s="448"/>
      <c r="J427" s="551"/>
      <c r="K427" s="551"/>
      <c r="L427" s="542"/>
      <c r="M427" s="542"/>
      <c r="N427" s="539"/>
      <c r="O427" s="539"/>
      <c r="P427" s="538"/>
      <c r="Q427" s="538"/>
    </row>
    <row r="428" spans="2:17" ht="13.5" customHeight="1">
      <c r="B428" s="879"/>
      <c r="C428" s="808"/>
      <c r="D428" s="808"/>
      <c r="E428" s="448" t="s">
        <v>69</v>
      </c>
      <c r="F428" s="455"/>
      <c r="G428" s="455"/>
      <c r="H428" s="448">
        <v>0</v>
      </c>
      <c r="I428" s="448">
        <v>0</v>
      </c>
      <c r="J428" s="551">
        <v>0</v>
      </c>
      <c r="K428" s="551">
        <v>0</v>
      </c>
      <c r="L428" s="542">
        <v>0</v>
      </c>
      <c r="M428" s="542">
        <v>0</v>
      </c>
      <c r="N428" s="539">
        <v>0</v>
      </c>
      <c r="O428" s="539">
        <v>0</v>
      </c>
      <c r="P428" s="538">
        <v>0</v>
      </c>
      <c r="Q428" s="538">
        <v>0</v>
      </c>
    </row>
    <row r="429" spans="2:17" ht="13.5" customHeight="1" thickBot="1">
      <c r="B429" s="899"/>
      <c r="C429" s="798"/>
      <c r="D429" s="798"/>
      <c r="E429" s="449" t="s">
        <v>22</v>
      </c>
      <c r="F429" s="108"/>
      <c r="G429" s="108"/>
      <c r="H429" s="449"/>
      <c r="I429" s="449"/>
      <c r="J429" s="546"/>
      <c r="K429" s="546"/>
      <c r="L429" s="641"/>
      <c r="M429" s="641"/>
      <c r="N429" s="657"/>
      <c r="O429" s="657"/>
      <c r="P429" s="540"/>
      <c r="Q429" s="540"/>
    </row>
    <row r="430" spans="2:17" ht="13.5" customHeight="1">
      <c r="B430" s="908">
        <v>4</v>
      </c>
      <c r="C430" s="907" t="s">
        <v>72</v>
      </c>
      <c r="D430" s="907" t="s">
        <v>591</v>
      </c>
      <c r="E430" s="373" t="s">
        <v>19</v>
      </c>
      <c r="F430" s="373">
        <f t="shared" ref="F430:G430" si="241">F432+F433+F435</f>
        <v>2994.47</v>
      </c>
      <c r="G430" s="373">
        <f t="shared" si="241"/>
        <v>2508.8500000000004</v>
      </c>
      <c r="H430" s="373">
        <f t="shared" ref="H430:I430" si="242">H432+H433+H435</f>
        <v>993.08</v>
      </c>
      <c r="I430" s="373">
        <f t="shared" si="242"/>
        <v>508.9</v>
      </c>
      <c r="J430" s="373">
        <f>J432+J433+J435</f>
        <v>1710.81</v>
      </c>
      <c r="K430" s="467">
        <f t="shared" ref="K430" si="243">K432+K433+K435</f>
        <v>1059.6600000000001</v>
      </c>
      <c r="L430" s="567">
        <f t="shared" ref="L430:N430" si="244">L432+L433+L435</f>
        <v>2261.9139599999999</v>
      </c>
      <c r="M430" s="567">
        <f t="shared" si="244"/>
        <v>2014.5877</v>
      </c>
      <c r="N430" s="567">
        <f t="shared" si="244"/>
        <v>2747.6706100000001</v>
      </c>
      <c r="O430" s="567">
        <f t="shared" ref="O430:Q430" si="245">O432+O433+O435</f>
        <v>2685.2253499999997</v>
      </c>
      <c r="P430" s="567">
        <f t="shared" si="245"/>
        <v>1871.2939999999999</v>
      </c>
      <c r="Q430" s="567">
        <f t="shared" si="245"/>
        <v>1871.2939999999999</v>
      </c>
    </row>
    <row r="431" spans="2:17" ht="13.5" customHeight="1">
      <c r="B431" s="901"/>
      <c r="C431" s="888"/>
      <c r="D431" s="791"/>
      <c r="E431" s="364" t="s">
        <v>20</v>
      </c>
      <c r="F431" s="364"/>
      <c r="G431" s="364"/>
      <c r="H431" s="364"/>
      <c r="I431" s="364"/>
      <c r="J431" s="364"/>
      <c r="K431" s="454"/>
      <c r="L431" s="568"/>
      <c r="M431" s="568"/>
      <c r="N431" s="568"/>
      <c r="O431" s="568"/>
      <c r="P431" s="568"/>
      <c r="Q431" s="568"/>
    </row>
    <row r="432" spans="2:17" ht="13.5" customHeight="1">
      <c r="B432" s="901"/>
      <c r="C432" s="888"/>
      <c r="D432" s="791"/>
      <c r="E432" s="364" t="s">
        <v>30</v>
      </c>
      <c r="F432" s="364">
        <f t="shared" ref="F432:G433" si="246">F439+F460+F474</f>
        <v>64.239999999999995</v>
      </c>
      <c r="G432" s="364">
        <f t="shared" si="246"/>
        <v>52.84</v>
      </c>
      <c r="H432" s="364">
        <f t="shared" ref="H432:I432" si="247">H439+H460+H474</f>
        <v>0</v>
      </c>
      <c r="I432" s="364">
        <f t="shared" si="247"/>
        <v>0</v>
      </c>
      <c r="J432" s="364">
        <f>J439+J460+J474+J502</f>
        <v>18.71</v>
      </c>
      <c r="K432" s="454">
        <f t="shared" ref="K432" si="248">K439+K460+K474+K502</f>
        <v>6.28</v>
      </c>
      <c r="L432" s="568">
        <f t="shared" ref="L432:N432" si="249">L439+L460+L474+L502</f>
        <v>12.47532</v>
      </c>
      <c r="M432" s="568">
        <f t="shared" si="249"/>
        <v>6.2809200000000001</v>
      </c>
      <c r="N432" s="568">
        <f t="shared" si="249"/>
        <v>12.47532</v>
      </c>
      <c r="O432" s="568">
        <f t="shared" ref="O432:Q432" si="250">O439+O460+O474+O502</f>
        <v>12.47532</v>
      </c>
      <c r="P432" s="568">
        <f t="shared" si="250"/>
        <v>0</v>
      </c>
      <c r="Q432" s="568">
        <f t="shared" si="250"/>
        <v>0</v>
      </c>
    </row>
    <row r="433" spans="2:17" ht="13.5" customHeight="1">
      <c r="B433" s="901"/>
      <c r="C433" s="888"/>
      <c r="D433" s="791"/>
      <c r="E433" s="364" t="s">
        <v>21</v>
      </c>
      <c r="F433" s="364">
        <f t="shared" ref="F433" si="251">F440+F461+F475</f>
        <v>2930.23</v>
      </c>
      <c r="G433" s="364">
        <f t="shared" si="246"/>
        <v>2456.0100000000002</v>
      </c>
      <c r="H433" s="364">
        <f t="shared" ref="H433:I433" si="252">H440+H461+H475</f>
        <v>993.08</v>
      </c>
      <c r="I433" s="364">
        <f t="shared" si="252"/>
        <v>508.9</v>
      </c>
      <c r="J433" s="364">
        <f>J440+J461+J475+J503</f>
        <v>1692.1</v>
      </c>
      <c r="K433" s="454">
        <f t="shared" ref="K433" si="253">K440+K461+K475+K503</f>
        <v>1053.3800000000001</v>
      </c>
      <c r="L433" s="568">
        <f t="shared" ref="L433:N433" si="254">L440+L461+L475+L503</f>
        <v>2215.4952899999998</v>
      </c>
      <c r="M433" s="568">
        <f t="shared" si="254"/>
        <v>2008.3067800000001</v>
      </c>
      <c r="N433" s="568">
        <f t="shared" si="254"/>
        <v>2735.1952900000001</v>
      </c>
      <c r="O433" s="568">
        <f t="shared" ref="O433:Q433" si="255">O440+O461+O475+O503</f>
        <v>2672.7500299999997</v>
      </c>
      <c r="P433" s="568">
        <f t="shared" si="255"/>
        <v>1871.2939999999999</v>
      </c>
      <c r="Q433" s="568">
        <f t="shared" si="255"/>
        <v>1871.2939999999999</v>
      </c>
    </row>
    <row r="434" spans="2:17" ht="13.5" customHeight="1">
      <c r="B434" s="901"/>
      <c r="C434" s="888"/>
      <c r="D434" s="791"/>
      <c r="E434" s="364" t="s">
        <v>33</v>
      </c>
      <c r="F434" s="364"/>
      <c r="G434" s="364"/>
      <c r="H434" s="364"/>
      <c r="I434" s="364"/>
      <c r="J434" s="364"/>
      <c r="K434" s="454"/>
      <c r="L434" s="568"/>
      <c r="M434" s="568"/>
      <c r="N434" s="568"/>
      <c r="O434" s="568"/>
      <c r="P434" s="568"/>
      <c r="Q434" s="568"/>
    </row>
    <row r="435" spans="2:17" ht="13.5" customHeight="1">
      <c r="B435" s="901"/>
      <c r="C435" s="888"/>
      <c r="D435" s="791"/>
      <c r="E435" s="364" t="s">
        <v>69</v>
      </c>
      <c r="F435" s="364">
        <f t="shared" ref="F435:G435" si="256">F442+F463+F477</f>
        <v>0</v>
      </c>
      <c r="G435" s="364">
        <f t="shared" si="256"/>
        <v>0</v>
      </c>
      <c r="H435" s="364">
        <f t="shared" ref="H435:I435" si="257">H442+H463+H477</f>
        <v>0</v>
      </c>
      <c r="I435" s="364">
        <f t="shared" si="257"/>
        <v>0</v>
      </c>
      <c r="J435" s="364">
        <f>J442+J463+J477+J505</f>
        <v>0</v>
      </c>
      <c r="K435" s="454">
        <f t="shared" ref="K435" si="258">K442+K463+K477+K505</f>
        <v>0</v>
      </c>
      <c r="L435" s="568">
        <f t="shared" ref="L435:N435" si="259">L442+L463+L477+L505</f>
        <v>33.943350000000002</v>
      </c>
      <c r="M435" s="568">
        <f t="shared" si="259"/>
        <v>0</v>
      </c>
      <c r="N435" s="568">
        <f t="shared" si="259"/>
        <v>0</v>
      </c>
      <c r="O435" s="568">
        <f t="shared" ref="O435:Q435" si="260">O442+O463+O477+O505</f>
        <v>0</v>
      </c>
      <c r="P435" s="568">
        <f t="shared" si="260"/>
        <v>0</v>
      </c>
      <c r="Q435" s="568">
        <f t="shared" si="260"/>
        <v>0</v>
      </c>
    </row>
    <row r="436" spans="2:17" ht="13.5" customHeight="1" thickBot="1">
      <c r="B436" s="902"/>
      <c r="C436" s="889"/>
      <c r="D436" s="951"/>
      <c r="E436" s="374" t="s">
        <v>22</v>
      </c>
      <c r="F436" s="374"/>
      <c r="G436" s="374"/>
      <c r="H436" s="374"/>
      <c r="I436" s="374"/>
      <c r="J436" s="374"/>
      <c r="K436" s="464"/>
      <c r="L436" s="569"/>
      <c r="M436" s="569"/>
      <c r="N436" s="569"/>
      <c r="O436" s="569"/>
      <c r="P436" s="569"/>
      <c r="Q436" s="569"/>
    </row>
    <row r="437" spans="2:17" ht="13.5" customHeight="1">
      <c r="B437" s="867" t="s">
        <v>231</v>
      </c>
      <c r="C437" s="870" t="s">
        <v>105</v>
      </c>
      <c r="D437" s="870" t="s">
        <v>202</v>
      </c>
      <c r="E437" s="368" t="s">
        <v>19</v>
      </c>
      <c r="F437" s="361">
        <v>67.87</v>
      </c>
      <c r="G437" s="361">
        <v>56.47</v>
      </c>
      <c r="H437" s="361">
        <f>H439+H440+H442</f>
        <v>6</v>
      </c>
      <c r="I437" s="361">
        <f t="shared" ref="I437:Q437" si="261">I439+I440+I442</f>
        <v>0</v>
      </c>
      <c r="J437" s="457">
        <f t="shared" ref="J437:K437" si="262">J439+J440+J442</f>
        <v>24.71</v>
      </c>
      <c r="K437" s="457">
        <f t="shared" si="262"/>
        <v>8.6300000000000008</v>
      </c>
      <c r="L437" s="591">
        <f t="shared" ref="L437:N437" si="263">L439+L440+L442</f>
        <v>17.070610000000002</v>
      </c>
      <c r="M437" s="591">
        <f t="shared" si="263"/>
        <v>8.6376500000000007</v>
      </c>
      <c r="N437" s="591">
        <f t="shared" si="263"/>
        <v>17.070610000000002</v>
      </c>
      <c r="O437" s="591">
        <f t="shared" ref="O437" si="264">O439+O440+O442</f>
        <v>17.070610000000002</v>
      </c>
      <c r="P437" s="591">
        <f t="shared" si="261"/>
        <v>0</v>
      </c>
      <c r="Q437" s="591">
        <f t="shared" si="261"/>
        <v>0</v>
      </c>
    </row>
    <row r="438" spans="2:17" ht="13.5" customHeight="1">
      <c r="B438" s="868"/>
      <c r="C438" s="871"/>
      <c r="D438" s="789"/>
      <c r="E438" s="235" t="s">
        <v>20</v>
      </c>
      <c r="F438" s="318"/>
      <c r="G438" s="318"/>
      <c r="H438" s="239"/>
      <c r="I438" s="363"/>
      <c r="J438" s="453"/>
      <c r="K438" s="453"/>
      <c r="L438" s="571"/>
      <c r="M438" s="571"/>
      <c r="N438" s="571"/>
      <c r="O438" s="571"/>
      <c r="P438" s="571"/>
      <c r="Q438" s="571"/>
    </row>
    <row r="439" spans="2:17" ht="13.5" customHeight="1">
      <c r="B439" s="868"/>
      <c r="C439" s="871"/>
      <c r="D439" s="789"/>
      <c r="E439" s="235" t="s">
        <v>30</v>
      </c>
      <c r="F439" s="318">
        <v>64.239999999999995</v>
      </c>
      <c r="G439" s="318">
        <v>52.84</v>
      </c>
      <c r="H439" s="239">
        <f>H446+H453</f>
        <v>0</v>
      </c>
      <c r="I439" s="363">
        <f t="shared" ref="I439:Q439" si="265">I446+I453</f>
        <v>0</v>
      </c>
      <c r="J439" s="453">
        <f t="shared" ref="J439:K439" si="266">J446+J453</f>
        <v>18.71</v>
      </c>
      <c r="K439" s="453">
        <f t="shared" si="266"/>
        <v>6.28</v>
      </c>
      <c r="L439" s="571">
        <f t="shared" ref="L439:N439" si="267">L446+L453</f>
        <v>12.47532</v>
      </c>
      <c r="M439" s="571">
        <f t="shared" si="267"/>
        <v>6.2809200000000001</v>
      </c>
      <c r="N439" s="571">
        <f t="shared" si="267"/>
        <v>12.47532</v>
      </c>
      <c r="O439" s="571">
        <f t="shared" ref="O439" si="268">O446+O453</f>
        <v>12.47532</v>
      </c>
      <c r="P439" s="571">
        <f t="shared" si="265"/>
        <v>0</v>
      </c>
      <c r="Q439" s="571">
        <f t="shared" si="265"/>
        <v>0</v>
      </c>
    </row>
    <row r="440" spans="2:17" ht="13.5" customHeight="1">
      <c r="B440" s="868"/>
      <c r="C440" s="871"/>
      <c r="D440" s="789"/>
      <c r="E440" s="235" t="s">
        <v>21</v>
      </c>
      <c r="F440" s="318">
        <v>3.63</v>
      </c>
      <c r="G440" s="318">
        <v>3.63</v>
      </c>
      <c r="H440" s="239">
        <f>H447+H454</f>
        <v>6</v>
      </c>
      <c r="I440" s="363">
        <f t="shared" ref="I440:Q440" si="269">I447+I454</f>
        <v>0</v>
      </c>
      <c r="J440" s="453">
        <f t="shared" ref="J440:K440" si="270">J447+J454</f>
        <v>6</v>
      </c>
      <c r="K440" s="453">
        <f t="shared" si="270"/>
        <v>2.35</v>
      </c>
      <c r="L440" s="571">
        <f t="shared" ref="L440:N440" si="271">L447+L454</f>
        <v>4.5952900000000003</v>
      </c>
      <c r="M440" s="571">
        <f t="shared" si="271"/>
        <v>2.3567300000000002</v>
      </c>
      <c r="N440" s="571">
        <f t="shared" si="271"/>
        <v>4.5952900000000003</v>
      </c>
      <c r="O440" s="571">
        <f t="shared" ref="O440" si="272">O447+O454</f>
        <v>4.5952900000000003</v>
      </c>
      <c r="P440" s="571">
        <f t="shared" si="269"/>
        <v>0</v>
      </c>
      <c r="Q440" s="571">
        <f t="shared" si="269"/>
        <v>0</v>
      </c>
    </row>
    <row r="441" spans="2:17" ht="13.5" customHeight="1">
      <c r="B441" s="868"/>
      <c r="C441" s="871"/>
      <c r="D441" s="789"/>
      <c r="E441" s="235" t="s">
        <v>33</v>
      </c>
      <c r="F441" s="318"/>
      <c r="G441" s="318"/>
      <c r="H441" s="239"/>
      <c r="I441" s="363"/>
      <c r="J441" s="453"/>
      <c r="K441" s="453"/>
      <c r="L441" s="571"/>
      <c r="M441" s="571"/>
      <c r="N441" s="571"/>
      <c r="O441" s="571"/>
      <c r="P441" s="571"/>
      <c r="Q441" s="571"/>
    </row>
    <row r="442" spans="2:17" ht="13.5" customHeight="1">
      <c r="B442" s="868"/>
      <c r="C442" s="871"/>
      <c r="D442" s="789"/>
      <c r="E442" s="235" t="s">
        <v>69</v>
      </c>
      <c r="F442" s="318">
        <f t="shared" ref="F442:G442" si="273">F449+F456</f>
        <v>0</v>
      </c>
      <c r="G442" s="318">
        <f t="shared" si="273"/>
        <v>0</v>
      </c>
      <c r="H442" s="239">
        <f>H449+H456</f>
        <v>0</v>
      </c>
      <c r="I442" s="363">
        <f t="shared" ref="I442:Q442" si="274">I449+I456</f>
        <v>0</v>
      </c>
      <c r="J442" s="453">
        <f t="shared" ref="J442:K442" si="275">J449+J456</f>
        <v>0</v>
      </c>
      <c r="K442" s="453">
        <f t="shared" si="275"/>
        <v>0</v>
      </c>
      <c r="L442" s="571">
        <f t="shared" ref="L442:N442" si="276">L449+L456</f>
        <v>0</v>
      </c>
      <c r="M442" s="571">
        <f t="shared" si="276"/>
        <v>0</v>
      </c>
      <c r="N442" s="571">
        <f t="shared" si="276"/>
        <v>0</v>
      </c>
      <c r="O442" s="571">
        <f t="shared" ref="O442" si="277">O449+O456</f>
        <v>0</v>
      </c>
      <c r="P442" s="571">
        <f t="shared" si="274"/>
        <v>0</v>
      </c>
      <c r="Q442" s="571">
        <f t="shared" si="274"/>
        <v>0</v>
      </c>
    </row>
    <row r="443" spans="2:17" ht="13.5" customHeight="1" thickBot="1">
      <c r="B443" s="869"/>
      <c r="C443" s="872"/>
      <c r="D443" s="950"/>
      <c r="E443" s="247" t="s">
        <v>22</v>
      </c>
      <c r="F443" s="202"/>
      <c r="G443" s="202"/>
      <c r="H443" s="202"/>
      <c r="I443" s="202"/>
      <c r="J443" s="202"/>
      <c r="K443" s="202"/>
      <c r="L443" s="576"/>
      <c r="M443" s="576"/>
      <c r="N443" s="576"/>
      <c r="O443" s="576"/>
      <c r="P443" s="576"/>
      <c r="Q443" s="576"/>
    </row>
    <row r="444" spans="2:17" ht="13.5" customHeight="1">
      <c r="B444" s="843"/>
      <c r="C444" s="843" t="s">
        <v>95</v>
      </c>
      <c r="D444" s="843" t="s">
        <v>397</v>
      </c>
      <c r="E444" s="230" t="s">
        <v>19</v>
      </c>
      <c r="F444" s="178"/>
      <c r="G444" s="178"/>
      <c r="H444" s="452">
        <f>H446+H447+H449</f>
        <v>0</v>
      </c>
      <c r="I444" s="452">
        <f t="shared" ref="I444:Q444" si="278">I446+I447+I449</f>
        <v>0</v>
      </c>
      <c r="J444" s="547">
        <v>18.71</v>
      </c>
      <c r="K444" s="547">
        <v>6.28</v>
      </c>
      <c r="L444" s="578">
        <v>12.47532</v>
      </c>
      <c r="M444" s="578">
        <v>6.2809200000000001</v>
      </c>
      <c r="N444" s="585">
        <v>12.47532</v>
      </c>
      <c r="O444" s="585">
        <v>12.47532</v>
      </c>
      <c r="P444" s="578">
        <f t="shared" si="278"/>
        <v>0</v>
      </c>
      <c r="Q444" s="578">
        <f t="shared" si="278"/>
        <v>0</v>
      </c>
    </row>
    <row r="445" spans="2:17" ht="13.5" customHeight="1">
      <c r="B445" s="843"/>
      <c r="C445" s="843"/>
      <c r="D445" s="843"/>
      <c r="E445" s="106" t="s">
        <v>20</v>
      </c>
      <c r="F445" s="362"/>
      <c r="G445" s="362"/>
      <c r="H445" s="448"/>
      <c r="I445" s="448"/>
      <c r="J445" s="551"/>
      <c r="K445" s="551"/>
      <c r="L445" s="542"/>
      <c r="M445" s="542"/>
      <c r="N445" s="539"/>
      <c r="O445" s="539"/>
      <c r="P445" s="538"/>
      <c r="Q445" s="538"/>
    </row>
    <row r="446" spans="2:17" ht="13.5" customHeight="1">
      <c r="B446" s="843"/>
      <c r="C446" s="843"/>
      <c r="D446" s="843"/>
      <c r="E446" s="106" t="s">
        <v>30</v>
      </c>
      <c r="F446" s="362"/>
      <c r="G446" s="362"/>
      <c r="H446" s="448">
        <v>0</v>
      </c>
      <c r="I446" s="448">
        <v>0</v>
      </c>
      <c r="J446" s="551">
        <v>18.71</v>
      </c>
      <c r="K446" s="551">
        <v>6.28</v>
      </c>
      <c r="L446" s="542">
        <v>12.47532</v>
      </c>
      <c r="M446" s="542">
        <v>6.2809200000000001</v>
      </c>
      <c r="N446" s="539">
        <v>12.47532</v>
      </c>
      <c r="O446" s="539">
        <v>12.47532</v>
      </c>
      <c r="P446" s="538">
        <v>0</v>
      </c>
      <c r="Q446" s="538">
        <v>0</v>
      </c>
    </row>
    <row r="447" spans="2:17" ht="13.5" customHeight="1">
      <c r="B447" s="843"/>
      <c r="C447" s="843"/>
      <c r="D447" s="843"/>
      <c r="E447" s="106" t="s">
        <v>21</v>
      </c>
      <c r="F447" s="362"/>
      <c r="G447" s="362"/>
      <c r="H447" s="448">
        <v>0</v>
      </c>
      <c r="I447" s="448">
        <v>0</v>
      </c>
      <c r="J447" s="551">
        <v>0</v>
      </c>
      <c r="K447" s="551">
        <v>0</v>
      </c>
      <c r="L447" s="542">
        <v>0</v>
      </c>
      <c r="M447" s="542">
        <v>0</v>
      </c>
      <c r="N447" s="539">
        <v>0</v>
      </c>
      <c r="O447" s="539">
        <v>0</v>
      </c>
      <c r="P447" s="538">
        <v>0</v>
      </c>
      <c r="Q447" s="538">
        <v>0</v>
      </c>
    </row>
    <row r="448" spans="2:17" ht="13.5" customHeight="1">
      <c r="B448" s="843"/>
      <c r="C448" s="843"/>
      <c r="D448" s="843"/>
      <c r="E448" s="106" t="s">
        <v>33</v>
      </c>
      <c r="F448" s="362"/>
      <c r="G448" s="362"/>
      <c r="H448" s="448"/>
      <c r="I448" s="448"/>
      <c r="J448" s="551"/>
      <c r="K448" s="551"/>
      <c r="L448" s="542"/>
      <c r="M448" s="542"/>
      <c r="N448" s="539"/>
      <c r="O448" s="539"/>
      <c r="P448" s="538"/>
      <c r="Q448" s="538"/>
    </row>
    <row r="449" spans="2:17" ht="13.5" customHeight="1">
      <c r="B449" s="843"/>
      <c r="C449" s="843"/>
      <c r="D449" s="843"/>
      <c r="E449" s="106" t="s">
        <v>69</v>
      </c>
      <c r="F449" s="362"/>
      <c r="G449" s="362"/>
      <c r="H449" s="448">
        <v>0</v>
      </c>
      <c r="I449" s="448">
        <v>0</v>
      </c>
      <c r="J449" s="551">
        <v>0</v>
      </c>
      <c r="K449" s="551">
        <v>0</v>
      </c>
      <c r="L449" s="542">
        <v>0</v>
      </c>
      <c r="M449" s="542">
        <v>0</v>
      </c>
      <c r="N449" s="539">
        <v>0</v>
      </c>
      <c r="O449" s="539">
        <v>0</v>
      </c>
      <c r="P449" s="538">
        <v>0</v>
      </c>
      <c r="Q449" s="538">
        <v>0</v>
      </c>
    </row>
    <row r="450" spans="2:17" ht="13.5" customHeight="1" thickBot="1">
      <c r="B450" s="843"/>
      <c r="C450" s="843"/>
      <c r="D450" s="843"/>
      <c r="E450" s="229" t="s">
        <v>22</v>
      </c>
      <c r="F450" s="367"/>
      <c r="G450" s="108"/>
      <c r="H450" s="451"/>
      <c r="I450" s="451"/>
      <c r="J450" s="552"/>
      <c r="K450" s="552"/>
      <c r="L450" s="712"/>
      <c r="M450" s="712"/>
      <c r="N450" s="713"/>
      <c r="O450" s="657"/>
      <c r="P450" s="540"/>
      <c r="Q450" s="540"/>
    </row>
    <row r="451" spans="2:17" ht="13.5" customHeight="1">
      <c r="B451" s="875"/>
      <c r="C451" s="885" t="s">
        <v>96</v>
      </c>
      <c r="D451" s="873" t="s">
        <v>218</v>
      </c>
      <c r="E451" s="240" t="s">
        <v>19</v>
      </c>
      <c r="F451" s="180"/>
      <c r="G451" s="180"/>
      <c r="H451" s="460">
        <f>H453+H454+H456</f>
        <v>6</v>
      </c>
      <c r="I451" s="460">
        <f t="shared" ref="I451:Q451" si="279">I453+I454+I456</f>
        <v>0</v>
      </c>
      <c r="J451" s="559">
        <v>6</v>
      </c>
      <c r="K451" s="559">
        <v>2.35</v>
      </c>
      <c r="L451" s="573">
        <v>4.5952900000000003</v>
      </c>
      <c r="M451" s="573">
        <v>2.3567300000000002</v>
      </c>
      <c r="N451" s="586">
        <v>4.5952900000000003</v>
      </c>
      <c r="O451" s="586">
        <v>4.5952900000000003</v>
      </c>
      <c r="P451" s="573">
        <f t="shared" si="279"/>
        <v>0</v>
      </c>
      <c r="Q451" s="573">
        <f t="shared" si="279"/>
        <v>0</v>
      </c>
    </row>
    <row r="452" spans="2:17" ht="13.5" customHeight="1">
      <c r="B452" s="876"/>
      <c r="C452" s="843"/>
      <c r="D452" s="826"/>
      <c r="E452" s="232" t="s">
        <v>20</v>
      </c>
      <c r="F452" s="362"/>
      <c r="G452" s="362"/>
      <c r="H452" s="448"/>
      <c r="I452" s="448"/>
      <c r="J452" s="551"/>
      <c r="K452" s="551"/>
      <c r="L452" s="542"/>
      <c r="M452" s="542"/>
      <c r="N452" s="539"/>
      <c r="O452" s="539"/>
      <c r="P452" s="664"/>
      <c r="Q452" s="664"/>
    </row>
    <row r="453" spans="2:17" ht="13.5" customHeight="1">
      <c r="B453" s="876"/>
      <c r="C453" s="843"/>
      <c r="D453" s="826"/>
      <c r="E453" s="232" t="s">
        <v>30</v>
      </c>
      <c r="F453" s="362"/>
      <c r="G453" s="362"/>
      <c r="H453" s="448">
        <v>0</v>
      </c>
      <c r="I453" s="448">
        <v>0</v>
      </c>
      <c r="J453" s="551">
        <v>0</v>
      </c>
      <c r="K453" s="551">
        <v>0</v>
      </c>
      <c r="L453" s="542">
        <v>0</v>
      </c>
      <c r="M453" s="542">
        <v>0</v>
      </c>
      <c r="N453" s="539">
        <v>0</v>
      </c>
      <c r="O453" s="539">
        <v>0</v>
      </c>
      <c r="P453" s="664">
        <v>0</v>
      </c>
      <c r="Q453" s="664">
        <v>0</v>
      </c>
    </row>
    <row r="454" spans="2:17" ht="13.5" customHeight="1">
      <c r="B454" s="876"/>
      <c r="C454" s="843"/>
      <c r="D454" s="826"/>
      <c r="E454" s="232" t="s">
        <v>21</v>
      </c>
      <c r="F454" s="362"/>
      <c r="G454" s="362"/>
      <c r="H454" s="448">
        <v>6</v>
      </c>
      <c r="I454" s="448">
        <v>0</v>
      </c>
      <c r="J454" s="551">
        <v>6</v>
      </c>
      <c r="K454" s="551">
        <v>2.35</v>
      </c>
      <c r="L454" s="542">
        <v>4.5952900000000003</v>
      </c>
      <c r="M454" s="542">
        <v>2.3567300000000002</v>
      </c>
      <c r="N454" s="539">
        <v>4.5952900000000003</v>
      </c>
      <c r="O454" s="539">
        <v>4.5952900000000003</v>
      </c>
      <c r="P454" s="664">
        <v>0</v>
      </c>
      <c r="Q454" s="664">
        <v>0</v>
      </c>
    </row>
    <row r="455" spans="2:17" ht="13.5" customHeight="1">
      <c r="B455" s="876"/>
      <c r="C455" s="843"/>
      <c r="D455" s="826"/>
      <c r="E455" s="232" t="s">
        <v>33</v>
      </c>
      <c r="F455" s="362"/>
      <c r="G455" s="362"/>
      <c r="H455" s="448"/>
      <c r="I455" s="448"/>
      <c r="J455" s="551"/>
      <c r="K455" s="551"/>
      <c r="L455" s="542"/>
      <c r="M455" s="542"/>
      <c r="N455" s="539"/>
      <c r="O455" s="539"/>
      <c r="P455" s="664"/>
      <c r="Q455" s="664"/>
    </row>
    <row r="456" spans="2:17" ht="13.5" customHeight="1">
      <c r="B456" s="876"/>
      <c r="C456" s="843"/>
      <c r="D456" s="826"/>
      <c r="E456" s="232" t="s">
        <v>69</v>
      </c>
      <c r="F456" s="362"/>
      <c r="G456" s="362"/>
      <c r="H456" s="448">
        <v>0</v>
      </c>
      <c r="I456" s="448">
        <v>0</v>
      </c>
      <c r="J456" s="551">
        <v>0</v>
      </c>
      <c r="K456" s="551">
        <v>0</v>
      </c>
      <c r="L456" s="542">
        <v>0</v>
      </c>
      <c r="M456" s="542">
        <v>0</v>
      </c>
      <c r="N456" s="539">
        <v>0</v>
      </c>
      <c r="O456" s="539">
        <v>0</v>
      </c>
      <c r="P456" s="664">
        <v>0</v>
      </c>
      <c r="Q456" s="664">
        <v>0</v>
      </c>
    </row>
    <row r="457" spans="2:17" ht="13.5" customHeight="1" thickBot="1">
      <c r="B457" s="877"/>
      <c r="C457" s="886"/>
      <c r="D457" s="874"/>
      <c r="E457" s="241" t="s">
        <v>22</v>
      </c>
      <c r="F457" s="184"/>
      <c r="G457" s="184"/>
      <c r="H457" s="466"/>
      <c r="I457" s="466"/>
      <c r="J457" s="560"/>
      <c r="K457" s="560"/>
      <c r="L457" s="574"/>
      <c r="M457" s="574"/>
      <c r="N457" s="590"/>
      <c r="O457" s="590"/>
      <c r="P457" s="708"/>
      <c r="Q457" s="708"/>
    </row>
    <row r="458" spans="2:17" ht="13.5" customHeight="1">
      <c r="B458" s="891" t="s">
        <v>232</v>
      </c>
      <c r="C458" s="892" t="s">
        <v>97</v>
      </c>
      <c r="D458" s="892" t="s">
        <v>206</v>
      </c>
      <c r="E458" s="246" t="s">
        <v>19</v>
      </c>
      <c r="F458" s="199">
        <v>452.3</v>
      </c>
      <c r="G458" s="199">
        <f>G460+G461+G463</f>
        <v>0</v>
      </c>
      <c r="H458" s="200">
        <f>H460+H461+H463</f>
        <v>191.58</v>
      </c>
      <c r="I458" s="200">
        <f t="shared" ref="I458:Q458" si="280">I460+I461+I463</f>
        <v>191.58</v>
      </c>
      <c r="J458" s="200">
        <f t="shared" ref="J458:K458" si="281">J460+J461+J463</f>
        <v>222.6</v>
      </c>
      <c r="K458" s="200">
        <f t="shared" si="281"/>
        <v>191.58</v>
      </c>
      <c r="L458" s="570">
        <f t="shared" ref="L458:N458" si="282">L460+L461+L463</f>
        <v>222.6</v>
      </c>
      <c r="M458" s="570">
        <f t="shared" si="282"/>
        <v>191.57849999999999</v>
      </c>
      <c r="N458" s="570">
        <f t="shared" si="282"/>
        <v>222.6</v>
      </c>
      <c r="O458" s="570">
        <f t="shared" ref="O458" si="283">O460+O461+O463</f>
        <v>219.9545</v>
      </c>
      <c r="P458" s="570">
        <f t="shared" si="280"/>
        <v>222.6</v>
      </c>
      <c r="Q458" s="570">
        <f t="shared" si="280"/>
        <v>222.6</v>
      </c>
    </row>
    <row r="459" spans="2:17" ht="13.5" customHeight="1">
      <c r="B459" s="868"/>
      <c r="C459" s="871"/>
      <c r="D459" s="871"/>
      <c r="E459" s="235" t="s">
        <v>20</v>
      </c>
      <c r="F459" s="33"/>
      <c r="G459" s="33"/>
      <c r="H459" s="239"/>
      <c r="I459" s="363"/>
      <c r="J459" s="453"/>
      <c r="K459" s="453"/>
      <c r="L459" s="571"/>
      <c r="M459" s="571"/>
      <c r="N459" s="571"/>
      <c r="O459" s="571"/>
      <c r="P459" s="571"/>
      <c r="Q459" s="571"/>
    </row>
    <row r="460" spans="2:17" ht="13.5" customHeight="1">
      <c r="B460" s="868"/>
      <c r="C460" s="871"/>
      <c r="D460" s="871"/>
      <c r="E460" s="235" t="s">
        <v>30</v>
      </c>
      <c r="F460" s="33">
        <f>F467</f>
        <v>0</v>
      </c>
      <c r="G460" s="33">
        <v>0</v>
      </c>
      <c r="H460" s="239">
        <f>H467</f>
        <v>0</v>
      </c>
      <c r="I460" s="363">
        <f t="shared" ref="I460:Q460" si="284">I467</f>
        <v>0</v>
      </c>
      <c r="J460" s="453">
        <f t="shared" ref="J460:K460" si="285">J467</f>
        <v>0</v>
      </c>
      <c r="K460" s="453">
        <f t="shared" si="285"/>
        <v>0</v>
      </c>
      <c r="L460" s="571">
        <f t="shared" ref="L460:N460" si="286">L467</f>
        <v>0</v>
      </c>
      <c r="M460" s="571">
        <f t="shared" si="286"/>
        <v>0</v>
      </c>
      <c r="N460" s="571">
        <f t="shared" si="286"/>
        <v>0</v>
      </c>
      <c r="O460" s="571">
        <f t="shared" ref="O460" si="287">O467</f>
        <v>0</v>
      </c>
      <c r="P460" s="571">
        <f t="shared" si="284"/>
        <v>0</v>
      </c>
      <c r="Q460" s="571">
        <f t="shared" si="284"/>
        <v>0</v>
      </c>
    </row>
    <row r="461" spans="2:17" ht="13.5" customHeight="1">
      <c r="B461" s="868"/>
      <c r="C461" s="871"/>
      <c r="D461" s="871"/>
      <c r="E461" s="235" t="s">
        <v>21</v>
      </c>
      <c r="F461" s="33">
        <v>452.3</v>
      </c>
      <c r="G461" s="33">
        <v>0</v>
      </c>
      <c r="H461" s="239">
        <f>H468</f>
        <v>191.58</v>
      </c>
      <c r="I461" s="363">
        <f t="shared" ref="I461:Q461" si="288">I468</f>
        <v>191.58</v>
      </c>
      <c r="J461" s="453">
        <f t="shared" ref="J461:K461" si="289">J468</f>
        <v>222.6</v>
      </c>
      <c r="K461" s="453">
        <f t="shared" si="289"/>
        <v>191.58</v>
      </c>
      <c r="L461" s="571">
        <f t="shared" ref="L461:N461" si="290">L468</f>
        <v>222.6</v>
      </c>
      <c r="M461" s="571">
        <f t="shared" si="290"/>
        <v>191.57849999999999</v>
      </c>
      <c r="N461" s="571">
        <f t="shared" si="290"/>
        <v>222.6</v>
      </c>
      <c r="O461" s="571">
        <f t="shared" ref="O461" si="291">O468</f>
        <v>219.9545</v>
      </c>
      <c r="P461" s="571">
        <f t="shared" si="288"/>
        <v>222.6</v>
      </c>
      <c r="Q461" s="571">
        <f t="shared" si="288"/>
        <v>222.6</v>
      </c>
    </row>
    <row r="462" spans="2:17" ht="13.5" customHeight="1">
      <c r="B462" s="868"/>
      <c r="C462" s="871"/>
      <c r="D462" s="871"/>
      <c r="E462" s="235" t="s">
        <v>33</v>
      </c>
      <c r="F462" s="33"/>
      <c r="G462" s="33"/>
      <c r="H462" s="239"/>
      <c r="I462" s="363"/>
      <c r="J462" s="453"/>
      <c r="K462" s="453"/>
      <c r="L462" s="571"/>
      <c r="M462" s="571"/>
      <c r="N462" s="571"/>
      <c r="O462" s="571"/>
      <c r="P462" s="571"/>
      <c r="Q462" s="571"/>
    </row>
    <row r="463" spans="2:17" ht="13.5" customHeight="1">
      <c r="B463" s="868"/>
      <c r="C463" s="871"/>
      <c r="D463" s="871"/>
      <c r="E463" s="235" t="s">
        <v>69</v>
      </c>
      <c r="F463" s="33">
        <f>F470</f>
        <v>0</v>
      </c>
      <c r="G463" s="33">
        <f>G470</f>
        <v>0</v>
      </c>
      <c r="H463" s="239">
        <f>H470</f>
        <v>0</v>
      </c>
      <c r="I463" s="363">
        <f t="shared" ref="I463:Q463" si="292">I470</f>
        <v>0</v>
      </c>
      <c r="J463" s="453">
        <f t="shared" ref="J463:K463" si="293">J470</f>
        <v>0</v>
      </c>
      <c r="K463" s="453">
        <f t="shared" si="293"/>
        <v>0</v>
      </c>
      <c r="L463" s="571">
        <f t="shared" ref="L463:N463" si="294">L470</f>
        <v>0</v>
      </c>
      <c r="M463" s="571">
        <f t="shared" si="294"/>
        <v>0</v>
      </c>
      <c r="N463" s="571">
        <f t="shared" si="294"/>
        <v>0</v>
      </c>
      <c r="O463" s="571">
        <f t="shared" ref="O463" si="295">O470</f>
        <v>0</v>
      </c>
      <c r="P463" s="571">
        <f t="shared" si="292"/>
        <v>0</v>
      </c>
      <c r="Q463" s="571">
        <f t="shared" si="292"/>
        <v>0</v>
      </c>
    </row>
    <row r="464" spans="2:17" ht="13.5" customHeight="1" thickBot="1">
      <c r="B464" s="869"/>
      <c r="C464" s="872"/>
      <c r="D464" s="872"/>
      <c r="E464" s="247" t="s">
        <v>22</v>
      </c>
      <c r="F464" s="201"/>
      <c r="G464" s="201"/>
      <c r="H464" s="202"/>
      <c r="I464" s="202"/>
      <c r="J464" s="202"/>
      <c r="K464" s="202"/>
      <c r="L464" s="576"/>
      <c r="M464" s="576"/>
      <c r="N464" s="576"/>
      <c r="O464" s="576"/>
      <c r="P464" s="576"/>
      <c r="Q464" s="576"/>
    </row>
    <row r="465" spans="2:17" ht="13.5" customHeight="1">
      <c r="B465" s="878"/>
      <c r="C465" s="881" t="s">
        <v>95</v>
      </c>
      <c r="D465" s="883" t="s">
        <v>215</v>
      </c>
      <c r="E465" s="240" t="s">
        <v>19</v>
      </c>
      <c r="F465" s="180"/>
      <c r="G465" s="180"/>
      <c r="H465" s="460">
        <f>H467+H468+H470</f>
        <v>191.58</v>
      </c>
      <c r="I465" s="460">
        <f t="shared" ref="I465:Q465" si="296">I467+I468+I470</f>
        <v>191.58</v>
      </c>
      <c r="J465" s="559">
        <v>222.6</v>
      </c>
      <c r="K465" s="559">
        <v>191.58</v>
      </c>
      <c r="L465" s="573">
        <v>222.6</v>
      </c>
      <c r="M465" s="573">
        <v>191.57849999999999</v>
      </c>
      <c r="N465" s="586">
        <f t="shared" si="296"/>
        <v>222.6</v>
      </c>
      <c r="O465" s="586">
        <v>219.9545</v>
      </c>
      <c r="P465" s="573">
        <f t="shared" si="296"/>
        <v>222.6</v>
      </c>
      <c r="Q465" s="573">
        <f t="shared" si="296"/>
        <v>222.6</v>
      </c>
    </row>
    <row r="466" spans="2:17" ht="13.5" customHeight="1">
      <c r="B466" s="879"/>
      <c r="C466" s="808"/>
      <c r="D466" s="807"/>
      <c r="E466" s="232" t="s">
        <v>20</v>
      </c>
      <c r="F466" s="362"/>
      <c r="G466" s="362"/>
      <c r="H466" s="448"/>
      <c r="I466" s="448"/>
      <c r="J466" s="551"/>
      <c r="K466" s="551"/>
      <c r="L466" s="542"/>
      <c r="M466" s="542"/>
      <c r="N466" s="539"/>
      <c r="O466" s="539"/>
      <c r="P466" s="664"/>
      <c r="Q466" s="664"/>
    </row>
    <row r="467" spans="2:17" ht="13.5" customHeight="1">
      <c r="B467" s="879"/>
      <c r="C467" s="808"/>
      <c r="D467" s="807"/>
      <c r="E467" s="232" t="s">
        <v>30</v>
      </c>
      <c r="F467" s="362"/>
      <c r="G467" s="362"/>
      <c r="H467" s="448">
        <v>0</v>
      </c>
      <c r="I467" s="448">
        <v>0</v>
      </c>
      <c r="J467" s="551">
        <v>0</v>
      </c>
      <c r="K467" s="551">
        <v>0</v>
      </c>
      <c r="L467" s="542">
        <v>0</v>
      </c>
      <c r="M467" s="542">
        <v>0</v>
      </c>
      <c r="N467" s="539">
        <v>0</v>
      </c>
      <c r="O467" s="539">
        <v>0</v>
      </c>
      <c r="P467" s="664">
        <v>0</v>
      </c>
      <c r="Q467" s="664">
        <v>0</v>
      </c>
    </row>
    <row r="468" spans="2:17" ht="13.5" customHeight="1">
      <c r="B468" s="879"/>
      <c r="C468" s="808"/>
      <c r="D468" s="807"/>
      <c r="E468" s="232" t="s">
        <v>21</v>
      </c>
      <c r="F468" s="362"/>
      <c r="G468" s="362"/>
      <c r="H468" s="448">
        <v>191.58</v>
      </c>
      <c r="I468" s="448">
        <v>191.58</v>
      </c>
      <c r="J468" s="551">
        <v>222.6</v>
      </c>
      <c r="K468" s="551">
        <v>191.58</v>
      </c>
      <c r="L468" s="542">
        <v>222.6</v>
      </c>
      <c r="M468" s="542">
        <v>191.57849999999999</v>
      </c>
      <c r="N468" s="539">
        <v>222.6</v>
      </c>
      <c r="O468" s="539">
        <v>219.9545</v>
      </c>
      <c r="P468" s="664">
        <v>222.6</v>
      </c>
      <c r="Q468" s="664">
        <v>222.6</v>
      </c>
    </row>
    <row r="469" spans="2:17" ht="13.5" customHeight="1">
      <c r="B469" s="879"/>
      <c r="C469" s="808"/>
      <c r="D469" s="807"/>
      <c r="E469" s="232" t="s">
        <v>33</v>
      </c>
      <c r="F469" s="362"/>
      <c r="G469" s="362"/>
      <c r="H469" s="448"/>
      <c r="I469" s="448"/>
      <c r="J469" s="551"/>
      <c r="K469" s="551"/>
      <c r="L469" s="542"/>
      <c r="M469" s="542"/>
      <c r="N469" s="539"/>
      <c r="O469" s="539"/>
      <c r="P469" s="664"/>
      <c r="Q469" s="664"/>
    </row>
    <row r="470" spans="2:17" ht="13.5" customHeight="1">
      <c r="B470" s="879"/>
      <c r="C470" s="808"/>
      <c r="D470" s="807"/>
      <c r="E470" s="232" t="s">
        <v>69</v>
      </c>
      <c r="F470" s="362"/>
      <c r="G470" s="362"/>
      <c r="H470" s="448">
        <v>0</v>
      </c>
      <c r="I470" s="448">
        <v>0</v>
      </c>
      <c r="J470" s="551">
        <v>0</v>
      </c>
      <c r="K470" s="551">
        <v>0</v>
      </c>
      <c r="L470" s="542">
        <v>0</v>
      </c>
      <c r="M470" s="542">
        <v>0</v>
      </c>
      <c r="N470" s="539">
        <v>0</v>
      </c>
      <c r="O470" s="539">
        <v>0</v>
      </c>
      <c r="P470" s="664">
        <v>0</v>
      </c>
      <c r="Q470" s="664">
        <v>0</v>
      </c>
    </row>
    <row r="471" spans="2:17" ht="13.5" customHeight="1" thickBot="1">
      <c r="B471" s="880"/>
      <c r="C471" s="882"/>
      <c r="D471" s="884"/>
      <c r="E471" s="241" t="s">
        <v>22</v>
      </c>
      <c r="F471" s="184"/>
      <c r="G471" s="184"/>
      <c r="H471" s="466"/>
      <c r="I471" s="466"/>
      <c r="J471" s="560"/>
      <c r="K471" s="560"/>
      <c r="L471" s="574"/>
      <c r="M471" s="574"/>
      <c r="N471" s="590"/>
      <c r="O471" s="590"/>
      <c r="P471" s="708"/>
      <c r="Q471" s="708"/>
    </row>
    <row r="472" spans="2:17" ht="13.5" customHeight="1">
      <c r="B472" s="891" t="s">
        <v>233</v>
      </c>
      <c r="C472" s="892" t="s">
        <v>126</v>
      </c>
      <c r="D472" s="892" t="s">
        <v>141</v>
      </c>
      <c r="E472" s="246" t="s">
        <v>19</v>
      </c>
      <c r="F472" s="199">
        <v>2474.3000000000002</v>
      </c>
      <c r="G472" s="199">
        <v>2452.38</v>
      </c>
      <c r="H472" s="200">
        <f>H474+H475+H477</f>
        <v>795.5</v>
      </c>
      <c r="I472" s="200">
        <f t="shared" ref="I472" si="297">I474+I475+I477</f>
        <v>317.32</v>
      </c>
      <c r="J472" s="200">
        <f t="shared" ref="J472:K472" si="298">J474+J475+J477</f>
        <v>1463.5</v>
      </c>
      <c r="K472" s="200">
        <f t="shared" si="298"/>
        <v>859.45</v>
      </c>
      <c r="L472" s="570">
        <f t="shared" ref="L472:N472" si="299">L474+L475+L477</f>
        <v>1988.3</v>
      </c>
      <c r="M472" s="570">
        <f t="shared" si="299"/>
        <v>1814.3715500000001</v>
      </c>
      <c r="N472" s="570">
        <f t="shared" si="299"/>
        <v>2508</v>
      </c>
      <c r="O472" s="570">
        <f t="shared" ref="O472:Q472" si="300">O474+O475+O477</f>
        <v>2448.2002399999997</v>
      </c>
      <c r="P472" s="570">
        <f t="shared" si="300"/>
        <v>1648.694</v>
      </c>
      <c r="Q472" s="570">
        <f t="shared" si="300"/>
        <v>1648.694</v>
      </c>
    </row>
    <row r="473" spans="2:17" ht="13.5" customHeight="1">
      <c r="B473" s="868"/>
      <c r="C473" s="871"/>
      <c r="D473" s="871"/>
      <c r="E473" s="235" t="s">
        <v>20</v>
      </c>
      <c r="F473" s="33"/>
      <c r="G473" s="33"/>
      <c r="H473" s="239"/>
      <c r="I473" s="363"/>
      <c r="J473" s="453"/>
      <c r="K473" s="453"/>
      <c r="L473" s="571"/>
      <c r="M473" s="571"/>
      <c r="N473" s="571"/>
      <c r="O473" s="571"/>
      <c r="P473" s="571"/>
      <c r="Q473" s="571"/>
    </row>
    <row r="474" spans="2:17" ht="13.5" customHeight="1">
      <c r="B474" s="868"/>
      <c r="C474" s="871"/>
      <c r="D474" s="871"/>
      <c r="E474" s="235" t="s">
        <v>30</v>
      </c>
      <c r="F474" s="33">
        <v>0</v>
      </c>
      <c r="G474" s="33">
        <v>0</v>
      </c>
      <c r="H474" s="239">
        <f>H481+H488+H495</f>
        <v>0</v>
      </c>
      <c r="I474" s="363">
        <f t="shared" ref="I474" si="301">I481+I488+I495</f>
        <v>0</v>
      </c>
      <c r="J474" s="453">
        <f t="shared" ref="J474:K474" si="302">J481+J488+J495</f>
        <v>0</v>
      </c>
      <c r="K474" s="453">
        <f t="shared" si="302"/>
        <v>0</v>
      </c>
      <c r="L474" s="571">
        <f t="shared" ref="L474:N474" si="303">L481+L488+L495</f>
        <v>0</v>
      </c>
      <c r="M474" s="571">
        <f t="shared" si="303"/>
        <v>0</v>
      </c>
      <c r="N474" s="571">
        <f t="shared" si="303"/>
        <v>0</v>
      </c>
      <c r="O474" s="571">
        <f t="shared" ref="O474:Q474" si="304">O481+O488+O495</f>
        <v>0</v>
      </c>
      <c r="P474" s="571">
        <f t="shared" si="304"/>
        <v>0</v>
      </c>
      <c r="Q474" s="571">
        <f t="shared" si="304"/>
        <v>0</v>
      </c>
    </row>
    <row r="475" spans="2:17" ht="13.5" customHeight="1">
      <c r="B475" s="868"/>
      <c r="C475" s="871"/>
      <c r="D475" s="871"/>
      <c r="E475" s="235" t="s">
        <v>21</v>
      </c>
      <c r="F475" s="33">
        <v>2474.3000000000002</v>
      </c>
      <c r="G475" s="33">
        <v>2452.38</v>
      </c>
      <c r="H475" s="239">
        <f>H482+H489+H496</f>
        <v>795.5</v>
      </c>
      <c r="I475" s="363">
        <f t="shared" ref="I475" si="305">I482+I489+I496</f>
        <v>317.32</v>
      </c>
      <c r="J475" s="453">
        <f t="shared" ref="J475:K475" si="306">J482+J489+J496</f>
        <v>1463.5</v>
      </c>
      <c r="K475" s="453">
        <f t="shared" si="306"/>
        <v>859.45</v>
      </c>
      <c r="L475" s="571">
        <f t="shared" ref="L475:N475" si="307">L482+L489+L496</f>
        <v>1988.3</v>
      </c>
      <c r="M475" s="571">
        <f t="shared" si="307"/>
        <v>1814.3715500000001</v>
      </c>
      <c r="N475" s="571">
        <f t="shared" si="307"/>
        <v>2508</v>
      </c>
      <c r="O475" s="571">
        <f t="shared" ref="O475:Q475" si="308">O482+O489+O496</f>
        <v>2448.2002399999997</v>
      </c>
      <c r="P475" s="571">
        <f t="shared" si="308"/>
        <v>1648.694</v>
      </c>
      <c r="Q475" s="571">
        <f t="shared" si="308"/>
        <v>1648.694</v>
      </c>
    </row>
    <row r="476" spans="2:17" ht="13.5" customHeight="1">
      <c r="B476" s="868"/>
      <c r="C476" s="871"/>
      <c r="D476" s="871"/>
      <c r="E476" s="235" t="s">
        <v>33</v>
      </c>
      <c r="F476" s="33"/>
      <c r="G476" s="33"/>
      <c r="H476" s="239"/>
      <c r="I476" s="363"/>
      <c r="J476" s="453"/>
      <c r="K476" s="453"/>
      <c r="L476" s="571"/>
      <c r="M476" s="571"/>
      <c r="N476" s="571"/>
      <c r="O476" s="571"/>
      <c r="P476" s="571"/>
      <c r="Q476" s="571"/>
    </row>
    <row r="477" spans="2:17" ht="13.5" customHeight="1">
      <c r="B477" s="868"/>
      <c r="C477" s="871"/>
      <c r="D477" s="871"/>
      <c r="E477" s="235" t="s">
        <v>69</v>
      </c>
      <c r="F477" s="33">
        <v>0</v>
      </c>
      <c r="G477" s="33">
        <v>0</v>
      </c>
      <c r="H477" s="239">
        <f>H484+H491+H498</f>
        <v>0</v>
      </c>
      <c r="I477" s="363">
        <f t="shared" ref="I477" si="309">I484+I491+I498</f>
        <v>0</v>
      </c>
      <c r="J477" s="453">
        <f t="shared" ref="J477:K477" si="310">J484+J491+J498</f>
        <v>0</v>
      </c>
      <c r="K477" s="453">
        <f t="shared" si="310"/>
        <v>0</v>
      </c>
      <c r="L477" s="571">
        <f t="shared" ref="L477:N477" si="311">L484+L491+L498</f>
        <v>0</v>
      </c>
      <c r="M477" s="571">
        <f t="shared" si="311"/>
        <v>0</v>
      </c>
      <c r="N477" s="571">
        <f t="shared" si="311"/>
        <v>0</v>
      </c>
      <c r="O477" s="571">
        <f t="shared" ref="O477:Q477" si="312">O484+O491+O498</f>
        <v>0</v>
      </c>
      <c r="P477" s="571">
        <f t="shared" si="312"/>
        <v>0</v>
      </c>
      <c r="Q477" s="571">
        <f t="shared" si="312"/>
        <v>0</v>
      </c>
    </row>
    <row r="478" spans="2:17" ht="13.5" customHeight="1" thickBot="1">
      <c r="B478" s="869"/>
      <c r="C478" s="872"/>
      <c r="D478" s="872"/>
      <c r="E478" s="247" t="s">
        <v>22</v>
      </c>
      <c r="F478" s="201"/>
      <c r="G478" s="201"/>
      <c r="H478" s="202"/>
      <c r="I478" s="202"/>
      <c r="J478" s="202"/>
      <c r="K478" s="202"/>
      <c r="L478" s="576"/>
      <c r="M478" s="576"/>
      <c r="N478" s="576"/>
      <c r="O478" s="576"/>
      <c r="P478" s="576"/>
      <c r="Q478" s="576"/>
    </row>
    <row r="479" spans="2:17" ht="13.5" customHeight="1">
      <c r="B479" s="875"/>
      <c r="C479" s="885" t="s">
        <v>95</v>
      </c>
      <c r="D479" s="883" t="s">
        <v>217</v>
      </c>
      <c r="E479" s="244" t="s">
        <v>19</v>
      </c>
      <c r="F479" s="180"/>
      <c r="G479" s="180"/>
      <c r="H479" s="460">
        <f>H481+H482+H484</f>
        <v>399.02</v>
      </c>
      <c r="I479" s="460">
        <f t="shared" ref="I479:Q479" si="313">I481+I482+I484</f>
        <v>239.65</v>
      </c>
      <c r="J479" s="559">
        <v>887.27</v>
      </c>
      <c r="K479" s="559">
        <v>505.43</v>
      </c>
      <c r="L479" s="573">
        <v>1249.354</v>
      </c>
      <c r="M479" s="573">
        <v>1140.66606</v>
      </c>
      <c r="N479" s="586">
        <v>1638.7671399999999</v>
      </c>
      <c r="O479" s="586">
        <v>1605.6991399999999</v>
      </c>
      <c r="P479" s="573">
        <v>1648.694</v>
      </c>
      <c r="Q479" s="573">
        <f t="shared" si="313"/>
        <v>1648.694</v>
      </c>
    </row>
    <row r="480" spans="2:17" ht="13.5" customHeight="1">
      <c r="B480" s="876"/>
      <c r="C480" s="843"/>
      <c r="D480" s="807"/>
      <c r="E480" s="231" t="s">
        <v>20</v>
      </c>
      <c r="F480" s="362"/>
      <c r="G480" s="362"/>
      <c r="H480" s="448"/>
      <c r="I480" s="448"/>
      <c r="J480" s="551"/>
      <c r="K480" s="551"/>
      <c r="L480" s="542"/>
      <c r="M480" s="542"/>
      <c r="N480" s="539"/>
      <c r="O480" s="539"/>
      <c r="P480" s="538"/>
      <c r="Q480" s="538"/>
    </row>
    <row r="481" spans="2:17" ht="13.5" customHeight="1">
      <c r="B481" s="876"/>
      <c r="C481" s="843"/>
      <c r="D481" s="807"/>
      <c r="E481" s="231" t="s">
        <v>30</v>
      </c>
      <c r="F481" s="362"/>
      <c r="G481" s="362"/>
      <c r="H481" s="448">
        <v>0</v>
      </c>
      <c r="I481" s="448">
        <v>0</v>
      </c>
      <c r="J481" s="551">
        <v>0</v>
      </c>
      <c r="K481" s="551">
        <v>0</v>
      </c>
      <c r="L481" s="542">
        <v>0</v>
      </c>
      <c r="M481" s="542">
        <v>0</v>
      </c>
      <c r="N481" s="539">
        <v>0</v>
      </c>
      <c r="O481" s="539">
        <v>0</v>
      </c>
      <c r="P481" s="538">
        <v>0</v>
      </c>
      <c r="Q481" s="538">
        <v>0</v>
      </c>
    </row>
    <row r="482" spans="2:17" ht="13.5" customHeight="1">
      <c r="B482" s="876"/>
      <c r="C482" s="843"/>
      <c r="D482" s="807"/>
      <c r="E482" s="231" t="s">
        <v>21</v>
      </c>
      <c r="F482" s="362"/>
      <c r="G482" s="362"/>
      <c r="H482" s="448">
        <v>399.02</v>
      </c>
      <c r="I482" s="448">
        <v>239.65</v>
      </c>
      <c r="J482" s="551">
        <v>887.27</v>
      </c>
      <c r="K482" s="551">
        <v>505.43</v>
      </c>
      <c r="L482" s="542">
        <v>1249.354</v>
      </c>
      <c r="M482" s="542">
        <v>1140.66606</v>
      </c>
      <c r="N482" s="539">
        <v>1638.7671399999999</v>
      </c>
      <c r="O482" s="539">
        <v>1605.6991399999999</v>
      </c>
      <c r="P482" s="538">
        <v>1648.694</v>
      </c>
      <c r="Q482" s="538">
        <v>1648.694</v>
      </c>
    </row>
    <row r="483" spans="2:17" ht="13.5" customHeight="1">
      <c r="B483" s="876"/>
      <c r="C483" s="843"/>
      <c r="D483" s="807"/>
      <c r="E483" s="231" t="s">
        <v>33</v>
      </c>
      <c r="F483" s="362"/>
      <c r="G483" s="362"/>
      <c r="H483" s="448"/>
      <c r="I483" s="448"/>
      <c r="J483" s="551"/>
      <c r="K483" s="551"/>
      <c r="L483" s="542"/>
      <c r="M483" s="542"/>
      <c r="N483" s="539"/>
      <c r="O483" s="539"/>
      <c r="P483" s="538"/>
      <c r="Q483" s="538"/>
    </row>
    <row r="484" spans="2:17" ht="13.5" customHeight="1">
      <c r="B484" s="876"/>
      <c r="C484" s="843"/>
      <c r="D484" s="807"/>
      <c r="E484" s="231" t="s">
        <v>69</v>
      </c>
      <c r="F484" s="362"/>
      <c r="G484" s="362"/>
      <c r="H484" s="448">
        <v>0</v>
      </c>
      <c r="I484" s="448">
        <v>0</v>
      </c>
      <c r="J484" s="551">
        <v>0</v>
      </c>
      <c r="K484" s="551">
        <v>0</v>
      </c>
      <c r="L484" s="542">
        <v>0</v>
      </c>
      <c r="M484" s="542">
        <v>0</v>
      </c>
      <c r="N484" s="539">
        <v>0</v>
      </c>
      <c r="O484" s="539">
        <v>0</v>
      </c>
      <c r="P484" s="538">
        <v>0</v>
      </c>
      <c r="Q484" s="538">
        <v>0</v>
      </c>
    </row>
    <row r="485" spans="2:17" ht="13.5" customHeight="1" thickBot="1">
      <c r="B485" s="877"/>
      <c r="C485" s="886"/>
      <c r="D485" s="884"/>
      <c r="E485" s="245" t="s">
        <v>22</v>
      </c>
      <c r="F485" s="249"/>
      <c r="G485" s="184"/>
      <c r="H485" s="248"/>
      <c r="I485" s="248"/>
      <c r="J485" s="560"/>
      <c r="K485" s="560"/>
      <c r="L485" s="574"/>
      <c r="M485" s="574"/>
      <c r="N485" s="577"/>
      <c r="O485" s="590"/>
      <c r="P485" s="579"/>
      <c r="Q485" s="579"/>
    </row>
    <row r="486" spans="2:17" ht="13.5" customHeight="1">
      <c r="B486" s="878"/>
      <c r="C486" s="881" t="s">
        <v>96</v>
      </c>
      <c r="D486" s="883" t="s">
        <v>217</v>
      </c>
      <c r="E486" s="240" t="s">
        <v>19</v>
      </c>
      <c r="F486" s="180"/>
      <c r="G486" s="180"/>
      <c r="H486" s="460">
        <f>H488+H489+H491</f>
        <v>275.77</v>
      </c>
      <c r="I486" s="460">
        <f t="shared" ref="I486:Q486" si="314">I488+I489+I491</f>
        <v>16.77</v>
      </c>
      <c r="J486" s="559">
        <v>308.04000000000002</v>
      </c>
      <c r="K486" s="559">
        <v>210.8</v>
      </c>
      <c r="L486" s="573">
        <v>361.4</v>
      </c>
      <c r="M486" s="573">
        <v>328.17865</v>
      </c>
      <c r="N486" s="586">
        <f t="shared" si="314"/>
        <v>361.4</v>
      </c>
      <c r="O486" s="586">
        <v>361.4</v>
      </c>
      <c r="P486" s="573">
        <f t="shared" si="314"/>
        <v>0</v>
      </c>
      <c r="Q486" s="573">
        <f t="shared" si="314"/>
        <v>0</v>
      </c>
    </row>
    <row r="487" spans="2:17" ht="13.5" customHeight="1">
      <c r="B487" s="879"/>
      <c r="C487" s="808"/>
      <c r="D487" s="807"/>
      <c r="E487" s="232" t="s">
        <v>20</v>
      </c>
      <c r="F487" s="362"/>
      <c r="G487" s="362"/>
      <c r="H487" s="448"/>
      <c r="I487" s="448"/>
      <c r="J487" s="551"/>
      <c r="K487" s="551"/>
      <c r="L487" s="542"/>
      <c r="M487" s="542"/>
      <c r="N487" s="539"/>
      <c r="O487" s="539"/>
      <c r="P487" s="664"/>
      <c r="Q487" s="664"/>
    </row>
    <row r="488" spans="2:17" ht="13.5" customHeight="1">
      <c r="B488" s="879"/>
      <c r="C488" s="808"/>
      <c r="D488" s="807"/>
      <c r="E488" s="232" t="s">
        <v>30</v>
      </c>
      <c r="F488" s="362"/>
      <c r="G488" s="362"/>
      <c r="H488" s="448">
        <v>0</v>
      </c>
      <c r="I488" s="448">
        <v>0</v>
      </c>
      <c r="J488" s="551">
        <v>0</v>
      </c>
      <c r="K488" s="551">
        <v>0</v>
      </c>
      <c r="L488" s="542">
        <v>0</v>
      </c>
      <c r="M488" s="542">
        <v>0</v>
      </c>
      <c r="N488" s="539">
        <v>0</v>
      </c>
      <c r="O488" s="539">
        <v>0</v>
      </c>
      <c r="P488" s="664">
        <v>0</v>
      </c>
      <c r="Q488" s="664">
        <v>0</v>
      </c>
    </row>
    <row r="489" spans="2:17" ht="13.5" customHeight="1">
      <c r="B489" s="879"/>
      <c r="C489" s="808"/>
      <c r="D489" s="807"/>
      <c r="E489" s="232" t="s">
        <v>21</v>
      </c>
      <c r="F489" s="362"/>
      <c r="G489" s="362"/>
      <c r="H489" s="448">
        <v>275.77</v>
      </c>
      <c r="I489" s="448">
        <v>16.77</v>
      </c>
      <c r="J489" s="551">
        <v>308.04000000000002</v>
      </c>
      <c r="K489" s="551">
        <v>210.8</v>
      </c>
      <c r="L489" s="542">
        <v>361.4</v>
      </c>
      <c r="M489" s="542">
        <v>328.17865</v>
      </c>
      <c r="N489" s="539">
        <v>361.4</v>
      </c>
      <c r="O489" s="539">
        <v>361.4</v>
      </c>
      <c r="P489" s="664">
        <v>0</v>
      </c>
      <c r="Q489" s="664">
        <v>0</v>
      </c>
    </row>
    <row r="490" spans="2:17" ht="13.5" customHeight="1">
      <c r="B490" s="879"/>
      <c r="C490" s="808"/>
      <c r="D490" s="807"/>
      <c r="E490" s="232" t="s">
        <v>33</v>
      </c>
      <c r="F490" s="362"/>
      <c r="G490" s="362"/>
      <c r="H490" s="448"/>
      <c r="I490" s="448"/>
      <c r="J490" s="551"/>
      <c r="K490" s="551"/>
      <c r="L490" s="542"/>
      <c r="M490" s="542"/>
      <c r="N490" s="539"/>
      <c r="O490" s="539"/>
      <c r="P490" s="664"/>
      <c r="Q490" s="664"/>
    </row>
    <row r="491" spans="2:17" ht="13.5" customHeight="1">
      <c r="B491" s="879"/>
      <c r="C491" s="808"/>
      <c r="D491" s="807"/>
      <c r="E491" s="232" t="s">
        <v>69</v>
      </c>
      <c r="F491" s="362"/>
      <c r="G491" s="362"/>
      <c r="H491" s="448">
        <v>0</v>
      </c>
      <c r="I491" s="448">
        <v>0</v>
      </c>
      <c r="J491" s="551">
        <v>0</v>
      </c>
      <c r="K491" s="551">
        <v>0</v>
      </c>
      <c r="L491" s="542">
        <v>0</v>
      </c>
      <c r="M491" s="542">
        <v>0</v>
      </c>
      <c r="N491" s="539">
        <v>0</v>
      </c>
      <c r="O491" s="539">
        <v>0</v>
      </c>
      <c r="P491" s="664">
        <v>0</v>
      </c>
      <c r="Q491" s="664">
        <v>0</v>
      </c>
    </row>
    <row r="492" spans="2:17" ht="13.5" customHeight="1" thickBot="1">
      <c r="B492" s="899"/>
      <c r="C492" s="798"/>
      <c r="D492" s="800"/>
      <c r="E492" s="358" t="s">
        <v>22</v>
      </c>
      <c r="F492" s="108"/>
      <c r="G492" s="108"/>
      <c r="H492" s="449"/>
      <c r="I492" s="449"/>
      <c r="J492" s="546"/>
      <c r="K492" s="546"/>
      <c r="L492" s="641"/>
      <c r="M492" s="641"/>
      <c r="N492" s="657"/>
      <c r="O492" s="657"/>
      <c r="P492" s="665"/>
      <c r="Q492" s="665"/>
    </row>
    <row r="493" spans="2:17" s="357" customFormat="1" ht="13.5" customHeight="1">
      <c r="B493" s="878"/>
      <c r="C493" s="881" t="s">
        <v>738</v>
      </c>
      <c r="D493" s="883" t="s">
        <v>217</v>
      </c>
      <c r="E493" s="371" t="s">
        <v>19</v>
      </c>
      <c r="F493" s="180"/>
      <c r="G493" s="180"/>
      <c r="H493" s="460">
        <f>H495+H496+H498</f>
        <v>120.71</v>
      </c>
      <c r="I493" s="460">
        <f t="shared" ref="I493:Q493" si="315">I495+I496+I498</f>
        <v>60.9</v>
      </c>
      <c r="J493" s="559">
        <v>268.19</v>
      </c>
      <c r="K493" s="559">
        <v>143.22</v>
      </c>
      <c r="L493" s="573">
        <v>377.54599999999999</v>
      </c>
      <c r="M493" s="573">
        <v>345.52683999999999</v>
      </c>
      <c r="N493" s="586">
        <v>507.83285999999998</v>
      </c>
      <c r="O493" s="586">
        <v>481.10109999999997</v>
      </c>
      <c r="P493" s="573">
        <f t="shared" si="315"/>
        <v>0</v>
      </c>
      <c r="Q493" s="573">
        <f t="shared" si="315"/>
        <v>0</v>
      </c>
    </row>
    <row r="494" spans="2:17" s="357" customFormat="1" ht="13.5" customHeight="1">
      <c r="B494" s="879"/>
      <c r="C494" s="808"/>
      <c r="D494" s="807"/>
      <c r="E494" s="359" t="s">
        <v>20</v>
      </c>
      <c r="F494" s="362"/>
      <c r="G494" s="362"/>
      <c r="H494" s="448"/>
      <c r="I494" s="448"/>
      <c r="J494" s="551"/>
      <c r="K494" s="551"/>
      <c r="L494" s="542"/>
      <c r="M494" s="542"/>
      <c r="N494" s="539"/>
      <c r="O494" s="539"/>
      <c r="P494" s="664"/>
      <c r="Q494" s="664"/>
    </row>
    <row r="495" spans="2:17" s="357" customFormat="1" ht="13.5" customHeight="1">
      <c r="B495" s="879"/>
      <c r="C495" s="808"/>
      <c r="D495" s="807"/>
      <c r="E495" s="359" t="s">
        <v>30</v>
      </c>
      <c r="F495" s="362"/>
      <c r="G495" s="362"/>
      <c r="H495" s="448">
        <v>0</v>
      </c>
      <c r="I495" s="448">
        <v>0</v>
      </c>
      <c r="J495" s="551">
        <v>0</v>
      </c>
      <c r="K495" s="551">
        <v>0</v>
      </c>
      <c r="L495" s="542">
        <v>0</v>
      </c>
      <c r="M495" s="542">
        <v>0</v>
      </c>
      <c r="N495" s="539">
        <v>0</v>
      </c>
      <c r="O495" s="539">
        <v>0</v>
      </c>
      <c r="P495" s="664">
        <v>0</v>
      </c>
      <c r="Q495" s="664">
        <v>0</v>
      </c>
    </row>
    <row r="496" spans="2:17" s="357" customFormat="1" ht="13.5" customHeight="1">
      <c r="B496" s="879"/>
      <c r="C496" s="808"/>
      <c r="D496" s="807"/>
      <c r="E496" s="359" t="s">
        <v>21</v>
      </c>
      <c r="F496" s="362"/>
      <c r="G496" s="362"/>
      <c r="H496" s="448">
        <v>120.71</v>
      </c>
      <c r="I496" s="448">
        <v>60.9</v>
      </c>
      <c r="J496" s="551">
        <v>268.19</v>
      </c>
      <c r="K496" s="551">
        <v>143.22</v>
      </c>
      <c r="L496" s="542">
        <v>377.54599999999999</v>
      </c>
      <c r="M496" s="542">
        <v>345.52683999999999</v>
      </c>
      <c r="N496" s="539">
        <v>507.83285999999998</v>
      </c>
      <c r="O496" s="539">
        <v>481.10109999999997</v>
      </c>
      <c r="P496" s="664">
        <v>0</v>
      </c>
      <c r="Q496" s="664">
        <v>0</v>
      </c>
    </row>
    <row r="497" spans="2:17" s="357" customFormat="1" ht="13.5" customHeight="1">
      <c r="B497" s="879"/>
      <c r="C497" s="808"/>
      <c r="D497" s="807"/>
      <c r="E497" s="359" t="s">
        <v>33</v>
      </c>
      <c r="F497" s="362"/>
      <c r="G497" s="362"/>
      <c r="H497" s="448"/>
      <c r="I497" s="448"/>
      <c r="J497" s="551"/>
      <c r="K497" s="551"/>
      <c r="L497" s="542"/>
      <c r="M497" s="542"/>
      <c r="N497" s="539"/>
      <c r="O497" s="539"/>
      <c r="P497" s="664"/>
      <c r="Q497" s="664"/>
    </row>
    <row r="498" spans="2:17" s="357" customFormat="1" ht="13.5" customHeight="1">
      <c r="B498" s="879"/>
      <c r="C498" s="808"/>
      <c r="D498" s="807"/>
      <c r="E498" s="359" t="s">
        <v>69</v>
      </c>
      <c r="F498" s="362"/>
      <c r="G498" s="362"/>
      <c r="H498" s="448">
        <v>0</v>
      </c>
      <c r="I498" s="448">
        <v>0</v>
      </c>
      <c r="J498" s="551">
        <v>0</v>
      </c>
      <c r="K498" s="551">
        <v>0</v>
      </c>
      <c r="L498" s="542">
        <v>0</v>
      </c>
      <c r="M498" s="542">
        <v>0</v>
      </c>
      <c r="N498" s="539">
        <v>0</v>
      </c>
      <c r="O498" s="539">
        <v>0</v>
      </c>
      <c r="P498" s="664">
        <v>0</v>
      </c>
      <c r="Q498" s="664">
        <v>0</v>
      </c>
    </row>
    <row r="499" spans="2:17" s="357" customFormat="1" ht="13.5" customHeight="1" thickBot="1">
      <c r="B499" s="880"/>
      <c r="C499" s="882"/>
      <c r="D499" s="884"/>
      <c r="E499" s="372" t="s">
        <v>22</v>
      </c>
      <c r="F499" s="184"/>
      <c r="G499" s="184"/>
      <c r="H499" s="466"/>
      <c r="I499" s="466"/>
      <c r="J499" s="560"/>
      <c r="K499" s="560"/>
      <c r="L499" s="574"/>
      <c r="M499" s="574"/>
      <c r="N499" s="590"/>
      <c r="O499" s="590"/>
      <c r="P499" s="708"/>
      <c r="Q499" s="708"/>
    </row>
    <row r="500" spans="2:17" s="447" customFormat="1" ht="13.5" customHeight="1">
      <c r="B500" s="891" t="s">
        <v>708</v>
      </c>
      <c r="C500" s="892" t="s">
        <v>140</v>
      </c>
      <c r="D500" s="892" t="s">
        <v>787</v>
      </c>
      <c r="E500" s="462" t="s">
        <v>19</v>
      </c>
      <c r="F500" s="199">
        <v>0</v>
      </c>
      <c r="G500" s="199">
        <v>0</v>
      </c>
      <c r="H500" s="200">
        <f>H502+H503+H505</f>
        <v>0</v>
      </c>
      <c r="I500" s="200">
        <f t="shared" ref="I500:K500" si="316">I502+I503+I505</f>
        <v>0</v>
      </c>
      <c r="J500" s="200">
        <f t="shared" si="316"/>
        <v>0</v>
      </c>
      <c r="K500" s="200">
        <f t="shared" si="316"/>
        <v>0</v>
      </c>
      <c r="L500" s="570">
        <f t="shared" ref="L500:N500" si="317">L502+L503+L505</f>
        <v>33.943350000000002</v>
      </c>
      <c r="M500" s="570">
        <f t="shared" si="317"/>
        <v>0</v>
      </c>
      <c r="N500" s="570">
        <f t="shared" si="317"/>
        <v>0</v>
      </c>
      <c r="O500" s="570">
        <f t="shared" ref="O500:Q500" si="318">O502+O503+O505</f>
        <v>0</v>
      </c>
      <c r="P500" s="570">
        <f t="shared" si="318"/>
        <v>0</v>
      </c>
      <c r="Q500" s="570">
        <f t="shared" si="318"/>
        <v>0</v>
      </c>
    </row>
    <row r="501" spans="2:17" s="447" customFormat="1" ht="13.5" customHeight="1">
      <c r="B501" s="868"/>
      <c r="C501" s="871"/>
      <c r="D501" s="871"/>
      <c r="E501" s="459" t="s">
        <v>20</v>
      </c>
      <c r="F501" s="33"/>
      <c r="G501" s="33"/>
      <c r="H501" s="453"/>
      <c r="I501" s="453"/>
      <c r="J501" s="453"/>
      <c r="K501" s="453"/>
      <c r="L501" s="571"/>
      <c r="M501" s="571"/>
      <c r="N501" s="571"/>
      <c r="O501" s="571"/>
      <c r="P501" s="571"/>
      <c r="Q501" s="571"/>
    </row>
    <row r="502" spans="2:17" s="447" customFormat="1" ht="13.5" customHeight="1">
      <c r="B502" s="868"/>
      <c r="C502" s="871"/>
      <c r="D502" s="871"/>
      <c r="E502" s="459" t="s">
        <v>30</v>
      </c>
      <c r="F502" s="33">
        <v>0</v>
      </c>
      <c r="G502" s="33">
        <v>0</v>
      </c>
      <c r="H502" s="453">
        <f>H509</f>
        <v>0</v>
      </c>
      <c r="I502" s="453">
        <f t="shared" ref="I502:K502" si="319">I509</f>
        <v>0</v>
      </c>
      <c r="J502" s="453">
        <f t="shared" si="319"/>
        <v>0</v>
      </c>
      <c r="K502" s="453">
        <f t="shared" si="319"/>
        <v>0</v>
      </c>
      <c r="L502" s="571">
        <f t="shared" ref="L502:N502" si="320">L509</f>
        <v>0</v>
      </c>
      <c r="M502" s="571">
        <f t="shared" si="320"/>
        <v>0</v>
      </c>
      <c r="N502" s="571">
        <f t="shared" si="320"/>
        <v>0</v>
      </c>
      <c r="O502" s="571">
        <f t="shared" ref="O502:Q502" si="321">O509</f>
        <v>0</v>
      </c>
      <c r="P502" s="571">
        <f t="shared" si="321"/>
        <v>0</v>
      </c>
      <c r="Q502" s="571">
        <f t="shared" si="321"/>
        <v>0</v>
      </c>
    </row>
    <row r="503" spans="2:17" s="447" customFormat="1" ht="13.5" customHeight="1">
      <c r="B503" s="868"/>
      <c r="C503" s="871"/>
      <c r="D503" s="871"/>
      <c r="E503" s="459" t="s">
        <v>21</v>
      </c>
      <c r="F503" s="33">
        <v>0</v>
      </c>
      <c r="G503" s="33">
        <v>0</v>
      </c>
      <c r="H503" s="453">
        <f>H510</f>
        <v>0</v>
      </c>
      <c r="I503" s="453">
        <f t="shared" ref="I503:K503" si="322">I510</f>
        <v>0</v>
      </c>
      <c r="J503" s="453">
        <f t="shared" si="322"/>
        <v>0</v>
      </c>
      <c r="K503" s="453">
        <f t="shared" si="322"/>
        <v>0</v>
      </c>
      <c r="L503" s="571">
        <f t="shared" ref="L503:N503" si="323">L510</f>
        <v>0</v>
      </c>
      <c r="M503" s="571">
        <f t="shared" si="323"/>
        <v>0</v>
      </c>
      <c r="N503" s="571">
        <f t="shared" si="323"/>
        <v>0</v>
      </c>
      <c r="O503" s="571">
        <f t="shared" ref="O503:Q503" si="324">O510</f>
        <v>0</v>
      </c>
      <c r="P503" s="571">
        <f t="shared" si="324"/>
        <v>0</v>
      </c>
      <c r="Q503" s="571">
        <f t="shared" si="324"/>
        <v>0</v>
      </c>
    </row>
    <row r="504" spans="2:17" s="447" customFormat="1" ht="13.5" customHeight="1">
      <c r="B504" s="868"/>
      <c r="C504" s="871"/>
      <c r="D504" s="871"/>
      <c r="E504" s="459" t="s">
        <v>33</v>
      </c>
      <c r="F504" s="33"/>
      <c r="G504" s="33"/>
      <c r="H504" s="453"/>
      <c r="I504" s="453"/>
      <c r="J504" s="453"/>
      <c r="K504" s="453"/>
      <c r="L504" s="571"/>
      <c r="M504" s="571"/>
      <c r="N504" s="571"/>
      <c r="O504" s="571"/>
      <c r="P504" s="571"/>
      <c r="Q504" s="571"/>
    </row>
    <row r="505" spans="2:17" s="447" customFormat="1" ht="13.5" customHeight="1">
      <c r="B505" s="868"/>
      <c r="C505" s="871"/>
      <c r="D505" s="871"/>
      <c r="E505" s="459" t="s">
        <v>69</v>
      </c>
      <c r="F505" s="33">
        <v>0</v>
      </c>
      <c r="G505" s="33">
        <v>0</v>
      </c>
      <c r="H505" s="453">
        <f>H512</f>
        <v>0</v>
      </c>
      <c r="I505" s="453">
        <f t="shared" ref="I505:K505" si="325">I512</f>
        <v>0</v>
      </c>
      <c r="J505" s="453">
        <f t="shared" si="325"/>
        <v>0</v>
      </c>
      <c r="K505" s="453">
        <f t="shared" si="325"/>
        <v>0</v>
      </c>
      <c r="L505" s="571">
        <f t="shared" ref="L505:N505" si="326">L512</f>
        <v>33.943350000000002</v>
      </c>
      <c r="M505" s="571">
        <f t="shared" si="326"/>
        <v>0</v>
      </c>
      <c r="N505" s="571">
        <f t="shared" si="326"/>
        <v>0</v>
      </c>
      <c r="O505" s="571">
        <f t="shared" ref="O505:Q505" si="327">O512</f>
        <v>0</v>
      </c>
      <c r="P505" s="571">
        <f t="shared" si="327"/>
        <v>0</v>
      </c>
      <c r="Q505" s="571">
        <f t="shared" si="327"/>
        <v>0</v>
      </c>
    </row>
    <row r="506" spans="2:17" s="447" customFormat="1" ht="13.5" customHeight="1" thickBot="1">
      <c r="B506" s="869"/>
      <c r="C506" s="872"/>
      <c r="D506" s="872"/>
      <c r="E506" s="463" t="s">
        <v>22</v>
      </c>
      <c r="F506" s="201"/>
      <c r="G506" s="201"/>
      <c r="H506" s="202"/>
      <c r="I506" s="202"/>
      <c r="J506" s="202"/>
      <c r="K506" s="202"/>
      <c r="L506" s="576"/>
      <c r="M506" s="576"/>
      <c r="N506" s="576"/>
      <c r="O506" s="576"/>
      <c r="P506" s="576"/>
      <c r="Q506" s="576"/>
    </row>
    <row r="507" spans="2:17" s="447" customFormat="1" ht="13.5" customHeight="1">
      <c r="B507" s="875"/>
      <c r="C507" s="885" t="s">
        <v>95</v>
      </c>
      <c r="D507" s="883" t="s">
        <v>217</v>
      </c>
      <c r="E507" s="460" t="s">
        <v>19</v>
      </c>
      <c r="F507" s="180"/>
      <c r="G507" s="180"/>
      <c r="H507" s="460">
        <v>0</v>
      </c>
      <c r="I507" s="460">
        <v>0</v>
      </c>
      <c r="J507" s="559">
        <v>0</v>
      </c>
      <c r="K507" s="559">
        <v>0</v>
      </c>
      <c r="L507" s="573">
        <v>33.943350000000002</v>
      </c>
      <c r="M507" s="573">
        <v>0</v>
      </c>
      <c r="N507" s="586">
        <v>0</v>
      </c>
      <c r="O507" s="586">
        <v>0</v>
      </c>
      <c r="P507" s="573">
        <v>0</v>
      </c>
      <c r="Q507" s="573">
        <v>0</v>
      </c>
    </row>
    <row r="508" spans="2:17" s="447" customFormat="1" ht="13.5" customHeight="1">
      <c r="B508" s="876"/>
      <c r="C508" s="843"/>
      <c r="D508" s="807"/>
      <c r="E508" s="448" t="s">
        <v>20</v>
      </c>
      <c r="F508" s="455"/>
      <c r="G508" s="455"/>
      <c r="H508" s="448"/>
      <c r="I508" s="448"/>
      <c r="J508" s="551"/>
      <c r="K508" s="551"/>
      <c r="L508" s="542"/>
      <c r="M508" s="542"/>
      <c r="N508" s="539"/>
      <c r="O508" s="539"/>
      <c r="P508" s="538"/>
      <c r="Q508" s="538"/>
    </row>
    <row r="509" spans="2:17" s="447" customFormat="1" ht="13.5" customHeight="1">
      <c r="B509" s="876"/>
      <c r="C509" s="843"/>
      <c r="D509" s="807"/>
      <c r="E509" s="448" t="s">
        <v>30</v>
      </c>
      <c r="F509" s="455"/>
      <c r="G509" s="455"/>
      <c r="H509" s="448">
        <v>0</v>
      </c>
      <c r="I509" s="448">
        <v>0</v>
      </c>
      <c r="J509" s="551">
        <v>0</v>
      </c>
      <c r="K509" s="551">
        <v>0</v>
      </c>
      <c r="L509" s="542">
        <v>0</v>
      </c>
      <c r="M509" s="542">
        <v>0</v>
      </c>
      <c r="N509" s="539">
        <v>0</v>
      </c>
      <c r="O509" s="539">
        <v>0</v>
      </c>
      <c r="P509" s="538">
        <v>0</v>
      </c>
      <c r="Q509" s="538">
        <v>0</v>
      </c>
    </row>
    <row r="510" spans="2:17" s="447" customFormat="1" ht="13.5" customHeight="1">
      <c r="B510" s="876"/>
      <c r="C510" s="843"/>
      <c r="D510" s="807"/>
      <c r="E510" s="448" t="s">
        <v>21</v>
      </c>
      <c r="F510" s="455"/>
      <c r="G510" s="455"/>
      <c r="H510" s="448">
        <v>0</v>
      </c>
      <c r="I510" s="448">
        <v>0</v>
      </c>
      <c r="J510" s="551">
        <v>0</v>
      </c>
      <c r="K510" s="551">
        <v>0</v>
      </c>
      <c r="L510" s="542">
        <v>0</v>
      </c>
      <c r="M510" s="542">
        <v>0</v>
      </c>
      <c r="N510" s="539">
        <v>0</v>
      </c>
      <c r="O510" s="539">
        <v>0</v>
      </c>
      <c r="P510" s="538">
        <v>0</v>
      </c>
      <c r="Q510" s="538">
        <v>0</v>
      </c>
    </row>
    <row r="511" spans="2:17" s="447" customFormat="1" ht="13.5" customHeight="1">
      <c r="B511" s="876"/>
      <c r="C511" s="843"/>
      <c r="D511" s="807"/>
      <c r="E511" s="448" t="s">
        <v>33</v>
      </c>
      <c r="F511" s="455"/>
      <c r="G511" s="455"/>
      <c r="H511" s="448"/>
      <c r="I511" s="448"/>
      <c r="J511" s="551"/>
      <c r="K511" s="551"/>
      <c r="L511" s="542"/>
      <c r="M511" s="542"/>
      <c r="N511" s="539"/>
      <c r="O511" s="539"/>
      <c r="P511" s="538"/>
      <c r="Q511" s="538"/>
    </row>
    <row r="512" spans="2:17" s="447" customFormat="1" ht="13.5" customHeight="1">
      <c r="B512" s="876"/>
      <c r="C512" s="843"/>
      <c r="D512" s="807"/>
      <c r="E512" s="448" t="s">
        <v>69</v>
      </c>
      <c r="F512" s="455"/>
      <c r="G512" s="455"/>
      <c r="H512" s="448">
        <v>0</v>
      </c>
      <c r="I512" s="448">
        <v>0</v>
      </c>
      <c r="J512" s="551">
        <v>0</v>
      </c>
      <c r="K512" s="551">
        <v>0</v>
      </c>
      <c r="L512" s="542">
        <v>33.943350000000002</v>
      </c>
      <c r="M512" s="542">
        <v>0</v>
      </c>
      <c r="N512" s="539">
        <v>0</v>
      </c>
      <c r="O512" s="539">
        <v>0</v>
      </c>
      <c r="P512" s="538">
        <v>0</v>
      </c>
      <c r="Q512" s="538">
        <v>0</v>
      </c>
    </row>
    <row r="513" spans="2:17" s="447" customFormat="1" ht="13.5" customHeight="1" thickBot="1">
      <c r="B513" s="877"/>
      <c r="C513" s="886"/>
      <c r="D513" s="884"/>
      <c r="E513" s="466" t="s">
        <v>22</v>
      </c>
      <c r="F513" s="249"/>
      <c r="G513" s="184"/>
      <c r="H513" s="248"/>
      <c r="I513" s="248"/>
      <c r="J513" s="560"/>
      <c r="K513" s="560"/>
      <c r="L513" s="574"/>
      <c r="M513" s="574"/>
      <c r="N513" s="577"/>
      <c r="O513" s="590"/>
      <c r="P513" s="579"/>
      <c r="Q513" s="579"/>
    </row>
    <row r="514" spans="2:17" ht="13.5" customHeight="1">
      <c r="B514" s="900">
        <v>5</v>
      </c>
      <c r="C514" s="887" t="s">
        <v>104</v>
      </c>
      <c r="D514" s="887" t="s">
        <v>524</v>
      </c>
      <c r="E514" s="365" t="s">
        <v>19</v>
      </c>
      <c r="F514" s="197">
        <f>F516+F517+F519</f>
        <v>500</v>
      </c>
      <c r="G514" s="197">
        <f>G516+G517+G519</f>
        <v>478.76</v>
      </c>
      <c r="H514" s="197">
        <f t="shared" ref="H514:Q514" si="328">H516+H517+H519</f>
        <v>20</v>
      </c>
      <c r="I514" s="197">
        <f t="shared" si="328"/>
        <v>7.8</v>
      </c>
      <c r="J514" s="197">
        <f t="shared" si="328"/>
        <v>247.6</v>
      </c>
      <c r="K514" s="197">
        <f t="shared" si="328"/>
        <v>237.44</v>
      </c>
      <c r="L514" s="626">
        <f t="shared" ref="L514:N514" si="329">L516+L517+L519</f>
        <v>303.24056000000002</v>
      </c>
      <c r="M514" s="626">
        <f t="shared" si="329"/>
        <v>303.24056000000002</v>
      </c>
      <c r="N514" s="626">
        <f t="shared" si="329"/>
        <v>303.24056000000002</v>
      </c>
      <c r="O514" s="626">
        <f t="shared" ref="O514" si="330">O516+O517+O519</f>
        <v>303.24056000000002</v>
      </c>
      <c r="P514" s="626">
        <f t="shared" si="328"/>
        <v>0</v>
      </c>
      <c r="Q514" s="626">
        <f t="shared" si="328"/>
        <v>0</v>
      </c>
    </row>
    <row r="515" spans="2:17" ht="13.5" customHeight="1">
      <c r="B515" s="901"/>
      <c r="C515" s="888"/>
      <c r="D515" s="888"/>
      <c r="E515" s="236" t="s">
        <v>20</v>
      </c>
      <c r="F515" s="28"/>
      <c r="G515" s="28"/>
      <c r="H515" s="28"/>
      <c r="I515" s="28"/>
      <c r="J515" s="28"/>
      <c r="K515" s="28"/>
      <c r="L515" s="541"/>
      <c r="M515" s="541"/>
      <c r="N515" s="541"/>
      <c r="O515" s="541"/>
      <c r="P515" s="541"/>
      <c r="Q515" s="541"/>
    </row>
    <row r="516" spans="2:17" ht="13.5" customHeight="1">
      <c r="B516" s="901"/>
      <c r="C516" s="888"/>
      <c r="D516" s="888"/>
      <c r="E516" s="236" t="s">
        <v>30</v>
      </c>
      <c r="F516" s="28">
        <v>0</v>
      </c>
      <c r="G516" s="28">
        <v>0</v>
      </c>
      <c r="H516" s="28">
        <v>0</v>
      </c>
      <c r="I516" s="28">
        <v>0</v>
      </c>
      <c r="J516" s="28">
        <v>0</v>
      </c>
      <c r="K516" s="28">
        <v>0</v>
      </c>
      <c r="L516" s="541">
        <v>0</v>
      </c>
      <c r="M516" s="541">
        <v>0</v>
      </c>
      <c r="N516" s="541">
        <v>0</v>
      </c>
      <c r="O516" s="541">
        <v>0</v>
      </c>
      <c r="P516" s="541">
        <v>0</v>
      </c>
      <c r="Q516" s="541">
        <v>0</v>
      </c>
    </row>
    <row r="517" spans="2:17" ht="13.5" customHeight="1">
      <c r="B517" s="901"/>
      <c r="C517" s="888"/>
      <c r="D517" s="888"/>
      <c r="E517" s="236" t="s">
        <v>21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541">
        <v>0</v>
      </c>
      <c r="M517" s="541">
        <v>0</v>
      </c>
      <c r="N517" s="541">
        <v>0</v>
      </c>
      <c r="O517" s="541">
        <v>0</v>
      </c>
      <c r="P517" s="541">
        <v>0</v>
      </c>
      <c r="Q517" s="541">
        <v>0</v>
      </c>
    </row>
    <row r="518" spans="2:17" ht="13.5" customHeight="1">
      <c r="B518" s="901"/>
      <c r="C518" s="888"/>
      <c r="D518" s="888"/>
      <c r="E518" s="236" t="s">
        <v>33</v>
      </c>
      <c r="F518" s="28"/>
      <c r="G518" s="28"/>
      <c r="H518" s="28"/>
      <c r="I518" s="28"/>
      <c r="J518" s="28"/>
      <c r="K518" s="28"/>
      <c r="L518" s="541"/>
      <c r="M518" s="541"/>
      <c r="N518" s="541"/>
      <c r="O518" s="541"/>
      <c r="P518" s="541"/>
      <c r="Q518" s="541"/>
    </row>
    <row r="519" spans="2:17" ht="13.5" customHeight="1">
      <c r="B519" s="901"/>
      <c r="C519" s="888"/>
      <c r="D519" s="888"/>
      <c r="E519" s="236" t="s">
        <v>69</v>
      </c>
      <c r="F519" s="28">
        <f>F526+F547</f>
        <v>500</v>
      </c>
      <c r="G519" s="28">
        <f>G526+G547</f>
        <v>478.76</v>
      </c>
      <c r="H519" s="28">
        <f t="shared" ref="H519:Q519" si="331">H526+H547</f>
        <v>20</v>
      </c>
      <c r="I519" s="28">
        <f t="shared" si="331"/>
        <v>7.8</v>
      </c>
      <c r="J519" s="28">
        <f t="shared" si="331"/>
        <v>247.6</v>
      </c>
      <c r="K519" s="28">
        <f t="shared" si="331"/>
        <v>237.44</v>
      </c>
      <c r="L519" s="541">
        <f t="shared" ref="L519:N519" si="332">L526+L547</f>
        <v>303.24056000000002</v>
      </c>
      <c r="M519" s="541">
        <f t="shared" si="332"/>
        <v>303.24056000000002</v>
      </c>
      <c r="N519" s="541">
        <f t="shared" si="332"/>
        <v>303.24056000000002</v>
      </c>
      <c r="O519" s="541">
        <f t="shared" ref="O519" si="333">O526+O547</f>
        <v>303.24056000000002</v>
      </c>
      <c r="P519" s="541">
        <f t="shared" si="331"/>
        <v>0</v>
      </c>
      <c r="Q519" s="541">
        <f t="shared" si="331"/>
        <v>0</v>
      </c>
    </row>
    <row r="520" spans="2:17" ht="13.5" customHeight="1" thickBot="1">
      <c r="B520" s="902"/>
      <c r="C520" s="889"/>
      <c r="D520" s="889"/>
      <c r="E520" s="243" t="s">
        <v>22</v>
      </c>
      <c r="F520" s="219"/>
      <c r="G520" s="219"/>
      <c r="H520" s="219"/>
      <c r="I520" s="219"/>
      <c r="J520" s="219"/>
      <c r="K520" s="219"/>
      <c r="L520" s="627"/>
      <c r="M520" s="627"/>
      <c r="N520" s="627"/>
      <c r="O520" s="627"/>
      <c r="P520" s="627"/>
      <c r="Q520" s="627"/>
    </row>
    <row r="521" spans="2:17" ht="13.5" customHeight="1">
      <c r="B521" s="891" t="s">
        <v>229</v>
      </c>
      <c r="C521" s="892" t="s">
        <v>105</v>
      </c>
      <c r="D521" s="892" t="s">
        <v>219</v>
      </c>
      <c r="E521" s="246" t="s">
        <v>19</v>
      </c>
      <c r="F521" s="200">
        <v>500</v>
      </c>
      <c r="G521" s="200">
        <v>478.76</v>
      </c>
      <c r="H521" s="200">
        <f>H523+H524+H526</f>
        <v>20</v>
      </c>
      <c r="I521" s="200">
        <f t="shared" ref="I521" si="334">I523+I524+I526</f>
        <v>7.8</v>
      </c>
      <c r="J521" s="200">
        <f t="shared" ref="J521:K521" si="335">J523+J524+J526</f>
        <v>247.6</v>
      </c>
      <c r="K521" s="200">
        <f t="shared" si="335"/>
        <v>237.44</v>
      </c>
      <c r="L521" s="570">
        <f>L523+L524+L526</f>
        <v>303.24056000000002</v>
      </c>
      <c r="M521" s="570">
        <f t="shared" ref="M521:N521" si="336">M523+M524+M526</f>
        <v>303.24056000000002</v>
      </c>
      <c r="N521" s="570">
        <f t="shared" si="336"/>
        <v>303.24056000000002</v>
      </c>
      <c r="O521" s="570">
        <f t="shared" ref="O521:Q521" si="337">O523+O524+O526</f>
        <v>303.24056000000002</v>
      </c>
      <c r="P521" s="570">
        <f t="shared" si="337"/>
        <v>0</v>
      </c>
      <c r="Q521" s="570">
        <f t="shared" si="337"/>
        <v>0</v>
      </c>
    </row>
    <row r="522" spans="2:17" ht="13.5" customHeight="1">
      <c r="B522" s="868"/>
      <c r="C522" s="871"/>
      <c r="D522" s="871"/>
      <c r="E522" s="235" t="s">
        <v>20</v>
      </c>
      <c r="F522" s="318"/>
      <c r="G522" s="318"/>
      <c r="H522" s="363"/>
      <c r="I522" s="363"/>
      <c r="J522" s="474"/>
      <c r="K522" s="474"/>
      <c r="L522" s="571"/>
      <c r="M522" s="571"/>
      <c r="N522" s="571"/>
      <c r="O522" s="571"/>
      <c r="P522" s="571"/>
      <c r="Q522" s="571"/>
    </row>
    <row r="523" spans="2:17" ht="13.5" customHeight="1">
      <c r="B523" s="868"/>
      <c r="C523" s="871"/>
      <c r="D523" s="871"/>
      <c r="E523" s="235" t="s">
        <v>30</v>
      </c>
      <c r="F523" s="318">
        <v>0</v>
      </c>
      <c r="G523" s="318">
        <v>0</v>
      </c>
      <c r="H523" s="363">
        <f>H530</f>
        <v>0</v>
      </c>
      <c r="I523" s="363">
        <f t="shared" ref="I523" si="338">I530</f>
        <v>0</v>
      </c>
      <c r="J523" s="474">
        <f t="shared" ref="J523:K523" si="339">J530</f>
        <v>0</v>
      </c>
      <c r="K523" s="474">
        <f t="shared" si="339"/>
        <v>0</v>
      </c>
      <c r="L523" s="571">
        <f>L530+L537</f>
        <v>0</v>
      </c>
      <c r="M523" s="571">
        <f t="shared" ref="M523:N523" si="340">M530+M537</f>
        <v>0</v>
      </c>
      <c r="N523" s="571">
        <f t="shared" si="340"/>
        <v>0</v>
      </c>
      <c r="O523" s="571">
        <f t="shared" ref="O523:Q523" si="341">O530+O537</f>
        <v>0</v>
      </c>
      <c r="P523" s="571">
        <f t="shared" si="341"/>
        <v>0</v>
      </c>
      <c r="Q523" s="571">
        <f t="shared" si="341"/>
        <v>0</v>
      </c>
    </row>
    <row r="524" spans="2:17" ht="13.5" customHeight="1">
      <c r="B524" s="868"/>
      <c r="C524" s="871"/>
      <c r="D524" s="871"/>
      <c r="E524" s="235" t="s">
        <v>21</v>
      </c>
      <c r="F524" s="318">
        <v>0</v>
      </c>
      <c r="G524" s="318">
        <v>0</v>
      </c>
      <c r="H524" s="363">
        <f>H531</f>
        <v>0</v>
      </c>
      <c r="I524" s="363">
        <f t="shared" ref="I524" si="342">I531</f>
        <v>0</v>
      </c>
      <c r="J524" s="474">
        <f t="shared" ref="J524:K524" si="343">J531</f>
        <v>0</v>
      </c>
      <c r="K524" s="474">
        <f t="shared" si="343"/>
        <v>0</v>
      </c>
      <c r="L524" s="571">
        <f>L531+L538</f>
        <v>0</v>
      </c>
      <c r="M524" s="571">
        <f t="shared" ref="M524:N524" si="344">M531+M538</f>
        <v>0</v>
      </c>
      <c r="N524" s="571">
        <f t="shared" si="344"/>
        <v>0</v>
      </c>
      <c r="O524" s="571">
        <f t="shared" ref="O524:Q524" si="345">O531+O538</f>
        <v>0</v>
      </c>
      <c r="P524" s="571">
        <f t="shared" si="345"/>
        <v>0</v>
      </c>
      <c r="Q524" s="571">
        <f t="shared" si="345"/>
        <v>0</v>
      </c>
    </row>
    <row r="525" spans="2:17" ht="13.5" customHeight="1">
      <c r="B525" s="868"/>
      <c r="C525" s="871"/>
      <c r="D525" s="871"/>
      <c r="E525" s="235" t="s">
        <v>33</v>
      </c>
      <c r="F525" s="318"/>
      <c r="G525" s="318"/>
      <c r="H525" s="363"/>
      <c r="I525" s="363"/>
      <c r="J525" s="474"/>
      <c r="K525" s="474"/>
      <c r="L525" s="571"/>
      <c r="M525" s="571"/>
      <c r="N525" s="571"/>
      <c r="O525" s="571"/>
      <c r="P525" s="571"/>
      <c r="Q525" s="571"/>
    </row>
    <row r="526" spans="2:17" ht="13.5" customHeight="1">
      <c r="B526" s="868"/>
      <c r="C526" s="871"/>
      <c r="D526" s="871"/>
      <c r="E526" s="235" t="s">
        <v>69</v>
      </c>
      <c r="F526" s="318">
        <v>500</v>
      </c>
      <c r="G526" s="318">
        <v>478.76</v>
      </c>
      <c r="H526" s="363">
        <f>H533</f>
        <v>20</v>
      </c>
      <c r="I526" s="363">
        <f t="shared" ref="I526" si="346">I533</f>
        <v>7.8</v>
      </c>
      <c r="J526" s="474">
        <f t="shared" ref="J526:K526" si="347">J533</f>
        <v>247.6</v>
      </c>
      <c r="K526" s="474">
        <f t="shared" si="347"/>
        <v>237.44</v>
      </c>
      <c r="L526" s="571">
        <f>L533+L540</f>
        <v>303.24056000000002</v>
      </c>
      <c r="M526" s="571">
        <f t="shared" ref="M526:N526" si="348">M533+M540</f>
        <v>303.24056000000002</v>
      </c>
      <c r="N526" s="571">
        <f t="shared" si="348"/>
        <v>303.24056000000002</v>
      </c>
      <c r="O526" s="571">
        <f t="shared" ref="O526:Q526" si="349">O533+O540</f>
        <v>303.24056000000002</v>
      </c>
      <c r="P526" s="571">
        <f t="shared" si="349"/>
        <v>0</v>
      </c>
      <c r="Q526" s="571">
        <f t="shared" si="349"/>
        <v>0</v>
      </c>
    </row>
    <row r="527" spans="2:17" ht="13.5" customHeight="1" thickBot="1">
      <c r="B527" s="869"/>
      <c r="C527" s="872"/>
      <c r="D527" s="872"/>
      <c r="E527" s="247" t="s">
        <v>22</v>
      </c>
      <c r="F527" s="202"/>
      <c r="G527" s="202"/>
      <c r="H527" s="202"/>
      <c r="I527" s="202"/>
      <c r="J527" s="202"/>
      <c r="K527" s="202"/>
      <c r="L527" s="576"/>
      <c r="M527" s="576"/>
      <c r="N527" s="576"/>
      <c r="O527" s="576"/>
      <c r="P527" s="576"/>
      <c r="Q527" s="576"/>
    </row>
    <row r="528" spans="2:17" ht="13.5" customHeight="1">
      <c r="B528" s="878"/>
      <c r="C528" s="881" t="s">
        <v>101</v>
      </c>
      <c r="D528" s="883" t="s">
        <v>225</v>
      </c>
      <c r="E528" s="240" t="s">
        <v>19</v>
      </c>
      <c r="F528" s="180"/>
      <c r="G528" s="180"/>
      <c r="H528" s="487">
        <f>H530+H531+H533</f>
        <v>20</v>
      </c>
      <c r="I528" s="487">
        <f t="shared" ref="I528:Q528" si="350">I530+I531+I533</f>
        <v>7.8</v>
      </c>
      <c r="J528" s="602">
        <v>247.6</v>
      </c>
      <c r="K528" s="602">
        <v>237.44</v>
      </c>
      <c r="L528" s="573">
        <v>260.24056000000002</v>
      </c>
      <c r="M528" s="573">
        <v>260.24056000000002</v>
      </c>
      <c r="N528" s="586">
        <v>260.24056000000002</v>
      </c>
      <c r="O528" s="586">
        <v>260.24056000000002</v>
      </c>
      <c r="P528" s="573">
        <f t="shared" si="350"/>
        <v>0</v>
      </c>
      <c r="Q528" s="573">
        <f t="shared" si="350"/>
        <v>0</v>
      </c>
    </row>
    <row r="529" spans="1:17" ht="13.5" customHeight="1">
      <c r="B529" s="879"/>
      <c r="C529" s="808"/>
      <c r="D529" s="807"/>
      <c r="E529" s="232" t="s">
        <v>20</v>
      </c>
      <c r="F529" s="362"/>
      <c r="G529" s="362"/>
      <c r="H529" s="481"/>
      <c r="I529" s="481"/>
      <c r="J529" s="599"/>
      <c r="K529" s="599"/>
      <c r="L529" s="542"/>
      <c r="M529" s="542"/>
      <c r="N529" s="539"/>
      <c r="O529" s="539"/>
      <c r="P529" s="664"/>
      <c r="Q529" s="664"/>
    </row>
    <row r="530" spans="1:17" ht="13.5" customHeight="1">
      <c r="B530" s="879"/>
      <c r="C530" s="808"/>
      <c r="D530" s="807"/>
      <c r="E530" s="232" t="s">
        <v>30</v>
      </c>
      <c r="F530" s="362"/>
      <c r="G530" s="362"/>
      <c r="H530" s="481">
        <v>0</v>
      </c>
      <c r="I530" s="481">
        <v>0</v>
      </c>
      <c r="J530" s="599">
        <v>0</v>
      </c>
      <c r="K530" s="599">
        <v>0</v>
      </c>
      <c r="L530" s="542">
        <v>0</v>
      </c>
      <c r="M530" s="542">
        <v>0</v>
      </c>
      <c r="N530" s="539">
        <v>0</v>
      </c>
      <c r="O530" s="539">
        <v>0</v>
      </c>
      <c r="P530" s="664">
        <v>0</v>
      </c>
      <c r="Q530" s="664">
        <v>0</v>
      </c>
    </row>
    <row r="531" spans="1:17" ht="13.5" customHeight="1">
      <c r="B531" s="879"/>
      <c r="C531" s="808"/>
      <c r="D531" s="807"/>
      <c r="E531" s="232" t="s">
        <v>21</v>
      </c>
      <c r="F531" s="362"/>
      <c r="G531" s="362"/>
      <c r="H531" s="481">
        <v>0</v>
      </c>
      <c r="I531" s="481">
        <v>0</v>
      </c>
      <c r="J531" s="599">
        <v>0</v>
      </c>
      <c r="K531" s="599">
        <v>0</v>
      </c>
      <c r="L531" s="542">
        <v>0</v>
      </c>
      <c r="M531" s="542">
        <v>0</v>
      </c>
      <c r="N531" s="539">
        <v>0</v>
      </c>
      <c r="O531" s="539">
        <v>0</v>
      </c>
      <c r="P531" s="664">
        <v>0</v>
      </c>
      <c r="Q531" s="664">
        <v>0</v>
      </c>
    </row>
    <row r="532" spans="1:17" ht="13.5" customHeight="1">
      <c r="B532" s="879"/>
      <c r="C532" s="808"/>
      <c r="D532" s="807"/>
      <c r="E532" s="232" t="s">
        <v>33</v>
      </c>
      <c r="F532" s="362"/>
      <c r="G532" s="362"/>
      <c r="H532" s="481"/>
      <c r="I532" s="481"/>
      <c r="J532" s="599"/>
      <c r="K532" s="599"/>
      <c r="L532" s="542"/>
      <c r="M532" s="542"/>
      <c r="N532" s="539"/>
      <c r="O532" s="539"/>
      <c r="P532" s="664"/>
      <c r="Q532" s="664"/>
    </row>
    <row r="533" spans="1:17" ht="13.5" customHeight="1">
      <c r="B533" s="879"/>
      <c r="C533" s="808"/>
      <c r="D533" s="807"/>
      <c r="E533" s="232" t="s">
        <v>69</v>
      </c>
      <c r="F533" s="362"/>
      <c r="G533" s="362"/>
      <c r="H533" s="481">
        <v>20</v>
      </c>
      <c r="I533" s="481">
        <v>7.8</v>
      </c>
      <c r="J533" s="599">
        <v>247.6</v>
      </c>
      <c r="K533" s="599">
        <v>237.44</v>
      </c>
      <c r="L533" s="542">
        <v>260.24056000000002</v>
      </c>
      <c r="M533" s="542">
        <v>260.24056000000002</v>
      </c>
      <c r="N533" s="539">
        <v>260.24056000000002</v>
      </c>
      <c r="O533" s="539">
        <v>260.24056000000002</v>
      </c>
      <c r="P533" s="664">
        <v>0</v>
      </c>
      <c r="Q533" s="664">
        <v>0</v>
      </c>
    </row>
    <row r="534" spans="1:17" ht="13.5" customHeight="1" thickBot="1">
      <c r="B534" s="899"/>
      <c r="C534" s="798"/>
      <c r="D534" s="800"/>
      <c r="E534" s="600" t="s">
        <v>22</v>
      </c>
      <c r="F534" s="108"/>
      <c r="G534" s="108"/>
      <c r="H534" s="598"/>
      <c r="I534" s="598"/>
      <c r="J534" s="598"/>
      <c r="K534" s="598"/>
      <c r="L534" s="641"/>
      <c r="M534" s="641"/>
      <c r="N534" s="657"/>
      <c r="O534" s="657"/>
      <c r="P534" s="665"/>
      <c r="Q534" s="665"/>
    </row>
    <row r="535" spans="1:17" s="595" customFormat="1" ht="13.5" customHeight="1">
      <c r="A535" s="623"/>
      <c r="B535" s="881"/>
      <c r="C535" s="881" t="s">
        <v>81</v>
      </c>
      <c r="D535" s="883" t="s">
        <v>225</v>
      </c>
      <c r="E535" s="604" t="s">
        <v>19</v>
      </c>
      <c r="F535" s="180"/>
      <c r="G535" s="180"/>
      <c r="H535" s="602">
        <v>0</v>
      </c>
      <c r="I535" s="602">
        <v>0</v>
      </c>
      <c r="J535" s="602">
        <v>0</v>
      </c>
      <c r="K535" s="602">
        <v>0</v>
      </c>
      <c r="L535" s="573">
        <v>43</v>
      </c>
      <c r="M535" s="573">
        <v>43</v>
      </c>
      <c r="N535" s="584">
        <v>43</v>
      </c>
      <c r="O535" s="584">
        <v>43</v>
      </c>
      <c r="P535" s="711">
        <v>0</v>
      </c>
      <c r="Q535" s="711">
        <v>0</v>
      </c>
    </row>
    <row r="536" spans="1:17" s="595" customFormat="1" ht="13.5" customHeight="1">
      <c r="A536" s="624"/>
      <c r="B536" s="808"/>
      <c r="C536" s="808"/>
      <c r="D536" s="807"/>
      <c r="E536" s="601" t="s">
        <v>20</v>
      </c>
      <c r="F536" s="534"/>
      <c r="G536" s="534"/>
      <c r="H536" s="599"/>
      <c r="I536" s="599"/>
      <c r="J536" s="599"/>
      <c r="K536" s="599"/>
      <c r="L536" s="542"/>
      <c r="M536" s="542"/>
      <c r="N536" s="539"/>
      <c r="O536" s="539"/>
      <c r="P536" s="664"/>
      <c r="Q536" s="664"/>
    </row>
    <row r="537" spans="1:17" s="595" customFormat="1" ht="13.5" customHeight="1">
      <c r="A537" s="624"/>
      <c r="B537" s="808"/>
      <c r="C537" s="808"/>
      <c r="D537" s="807"/>
      <c r="E537" s="601" t="s">
        <v>30</v>
      </c>
      <c r="F537" s="534"/>
      <c r="G537" s="534"/>
      <c r="H537" s="599">
        <v>0</v>
      </c>
      <c r="I537" s="599">
        <v>0</v>
      </c>
      <c r="J537" s="599">
        <v>0</v>
      </c>
      <c r="K537" s="599">
        <v>0</v>
      </c>
      <c r="L537" s="542">
        <v>0</v>
      </c>
      <c r="M537" s="542">
        <v>0</v>
      </c>
      <c r="N537" s="539">
        <v>0</v>
      </c>
      <c r="O537" s="539">
        <v>0</v>
      </c>
      <c r="P537" s="664">
        <v>0</v>
      </c>
      <c r="Q537" s="664">
        <v>0</v>
      </c>
    </row>
    <row r="538" spans="1:17" s="595" customFormat="1" ht="13.5" customHeight="1">
      <c r="A538" s="624"/>
      <c r="B538" s="808"/>
      <c r="C538" s="808"/>
      <c r="D538" s="807"/>
      <c r="E538" s="601" t="s">
        <v>21</v>
      </c>
      <c r="F538" s="534"/>
      <c r="G538" s="534"/>
      <c r="H538" s="599">
        <v>0</v>
      </c>
      <c r="I538" s="599">
        <v>0</v>
      </c>
      <c r="J538" s="599">
        <v>0</v>
      </c>
      <c r="K538" s="599">
        <v>0</v>
      </c>
      <c r="L538" s="542">
        <v>0</v>
      </c>
      <c r="M538" s="542">
        <v>0</v>
      </c>
      <c r="N538" s="539">
        <v>0</v>
      </c>
      <c r="O538" s="539">
        <v>0</v>
      </c>
      <c r="P538" s="664">
        <v>0</v>
      </c>
      <c r="Q538" s="664">
        <v>0</v>
      </c>
    </row>
    <row r="539" spans="1:17" s="595" customFormat="1" ht="13.5" customHeight="1">
      <c r="A539" s="624"/>
      <c r="B539" s="808"/>
      <c r="C539" s="808"/>
      <c r="D539" s="807"/>
      <c r="E539" s="601" t="s">
        <v>33</v>
      </c>
      <c r="F539" s="534"/>
      <c r="G539" s="534"/>
      <c r="H539" s="599"/>
      <c r="I539" s="599"/>
      <c r="J539" s="599"/>
      <c r="K539" s="599"/>
      <c r="L539" s="542"/>
      <c r="M539" s="542"/>
      <c r="N539" s="539"/>
      <c r="O539" s="539"/>
      <c r="P539" s="664"/>
      <c r="Q539" s="664"/>
    </row>
    <row r="540" spans="1:17" s="595" customFormat="1" ht="13.5" customHeight="1">
      <c r="A540" s="624"/>
      <c r="B540" s="808"/>
      <c r="C540" s="808"/>
      <c r="D540" s="807"/>
      <c r="E540" s="601" t="s">
        <v>69</v>
      </c>
      <c r="F540" s="534"/>
      <c r="G540" s="534"/>
      <c r="H540" s="599">
        <v>0</v>
      </c>
      <c r="I540" s="599">
        <v>0</v>
      </c>
      <c r="J540" s="599">
        <v>0</v>
      </c>
      <c r="K540" s="599">
        <v>0</v>
      </c>
      <c r="L540" s="542">
        <v>43</v>
      </c>
      <c r="M540" s="542">
        <v>43</v>
      </c>
      <c r="N540" s="539">
        <v>43</v>
      </c>
      <c r="O540" s="539">
        <v>43</v>
      </c>
      <c r="P540" s="664">
        <v>0</v>
      </c>
      <c r="Q540" s="664">
        <v>0</v>
      </c>
    </row>
    <row r="541" spans="1:17" s="595" customFormat="1" ht="13.5" customHeight="1" thickBot="1">
      <c r="A541" s="625"/>
      <c r="B541" s="882"/>
      <c r="C541" s="882"/>
      <c r="D541" s="884"/>
      <c r="E541" s="605" t="s">
        <v>22</v>
      </c>
      <c r="F541" s="184"/>
      <c r="G541" s="184"/>
      <c r="H541" s="603"/>
      <c r="I541" s="603"/>
      <c r="J541" s="603"/>
      <c r="K541" s="603"/>
      <c r="L541" s="574"/>
      <c r="M541" s="574"/>
      <c r="N541" s="590"/>
      <c r="O541" s="590"/>
      <c r="P541" s="708"/>
      <c r="Q541" s="708"/>
    </row>
    <row r="542" spans="1:17" s="158" customFormat="1" ht="13.5" customHeight="1">
      <c r="B542" s="910" t="s">
        <v>230</v>
      </c>
      <c r="C542" s="909" t="s">
        <v>97</v>
      </c>
      <c r="D542" s="909" t="s">
        <v>474</v>
      </c>
      <c r="E542" s="606" t="s">
        <v>19</v>
      </c>
      <c r="F542" s="196">
        <v>0</v>
      </c>
      <c r="G542" s="196">
        <v>0</v>
      </c>
      <c r="H542" s="196">
        <v>0</v>
      </c>
      <c r="I542" s="196">
        <v>0</v>
      </c>
      <c r="J542" s="196">
        <v>0</v>
      </c>
      <c r="K542" s="196">
        <v>0</v>
      </c>
      <c r="L542" s="589">
        <v>0</v>
      </c>
      <c r="M542" s="589">
        <v>0</v>
      </c>
      <c r="N542" s="589">
        <v>0</v>
      </c>
      <c r="O542" s="589">
        <v>0</v>
      </c>
      <c r="P542" s="589">
        <v>0</v>
      </c>
      <c r="Q542" s="589">
        <v>0</v>
      </c>
    </row>
    <row r="543" spans="1:17" s="158" customFormat="1" ht="13.5" customHeight="1">
      <c r="B543" s="910"/>
      <c r="C543" s="909"/>
      <c r="D543" s="909"/>
      <c r="E543" s="235" t="s">
        <v>20</v>
      </c>
      <c r="F543" s="33"/>
      <c r="G543" s="33"/>
      <c r="H543" s="33"/>
      <c r="I543" s="33"/>
      <c r="J543" s="33"/>
      <c r="K543" s="33"/>
      <c r="L543" s="120"/>
      <c r="M543" s="120"/>
      <c r="N543" s="120"/>
      <c r="O543" s="120"/>
      <c r="P543" s="120"/>
      <c r="Q543" s="120"/>
    </row>
    <row r="544" spans="1:17" s="158" customFormat="1" ht="13.5" customHeight="1">
      <c r="B544" s="910"/>
      <c r="C544" s="909"/>
      <c r="D544" s="909"/>
      <c r="E544" s="235" t="s">
        <v>30</v>
      </c>
      <c r="F544" s="33">
        <v>0</v>
      </c>
      <c r="G544" s="33">
        <v>0</v>
      </c>
      <c r="H544" s="33">
        <v>0</v>
      </c>
      <c r="I544" s="33">
        <v>0</v>
      </c>
      <c r="J544" s="33">
        <v>0</v>
      </c>
      <c r="K544" s="33">
        <v>0</v>
      </c>
      <c r="L544" s="120">
        <v>0</v>
      </c>
      <c r="M544" s="120">
        <v>0</v>
      </c>
      <c r="N544" s="120">
        <v>0</v>
      </c>
      <c r="O544" s="120">
        <v>0</v>
      </c>
      <c r="P544" s="120">
        <v>0</v>
      </c>
      <c r="Q544" s="120">
        <v>0</v>
      </c>
    </row>
    <row r="545" spans="2:17" s="158" customFormat="1" ht="13.5" customHeight="1">
      <c r="B545" s="910"/>
      <c r="C545" s="909"/>
      <c r="D545" s="909"/>
      <c r="E545" s="235" t="s">
        <v>21</v>
      </c>
      <c r="F545" s="33">
        <v>0</v>
      </c>
      <c r="G545" s="33">
        <v>0</v>
      </c>
      <c r="H545" s="33">
        <v>0</v>
      </c>
      <c r="I545" s="33">
        <v>0</v>
      </c>
      <c r="J545" s="33">
        <v>0</v>
      </c>
      <c r="K545" s="33">
        <v>0</v>
      </c>
      <c r="L545" s="120">
        <v>0</v>
      </c>
      <c r="M545" s="120">
        <v>0</v>
      </c>
      <c r="N545" s="120">
        <v>0</v>
      </c>
      <c r="O545" s="120">
        <v>0</v>
      </c>
      <c r="P545" s="120">
        <v>0</v>
      </c>
      <c r="Q545" s="120">
        <v>0</v>
      </c>
    </row>
    <row r="546" spans="2:17" s="158" customFormat="1" ht="13.5" customHeight="1">
      <c r="B546" s="910"/>
      <c r="C546" s="909"/>
      <c r="D546" s="909"/>
      <c r="E546" s="235" t="s">
        <v>33</v>
      </c>
      <c r="F546" s="33"/>
      <c r="G546" s="33"/>
      <c r="H546" s="33"/>
      <c r="I546" s="33"/>
      <c r="J546" s="33"/>
      <c r="K546" s="33"/>
      <c r="L546" s="120"/>
      <c r="M546" s="120"/>
      <c r="N546" s="120"/>
      <c r="O546" s="120"/>
      <c r="P546" s="120"/>
      <c r="Q546" s="120"/>
    </row>
    <row r="547" spans="2:17" s="158" customFormat="1" ht="13.5" customHeight="1">
      <c r="B547" s="910"/>
      <c r="C547" s="909"/>
      <c r="D547" s="909"/>
      <c r="E547" s="235" t="s">
        <v>69</v>
      </c>
      <c r="F547" s="33">
        <v>0</v>
      </c>
      <c r="G547" s="33">
        <v>0</v>
      </c>
      <c r="H547" s="33">
        <v>0</v>
      </c>
      <c r="I547" s="33">
        <v>0</v>
      </c>
      <c r="J547" s="33">
        <v>0</v>
      </c>
      <c r="K547" s="33">
        <v>0</v>
      </c>
      <c r="L547" s="120">
        <v>0</v>
      </c>
      <c r="M547" s="120">
        <v>0</v>
      </c>
      <c r="N547" s="120">
        <v>0</v>
      </c>
      <c r="O547" s="120">
        <v>0</v>
      </c>
      <c r="P547" s="120">
        <v>0</v>
      </c>
      <c r="Q547" s="120">
        <v>0</v>
      </c>
    </row>
    <row r="548" spans="2:17" s="158" customFormat="1" ht="13.5" customHeight="1" thickBot="1">
      <c r="B548" s="911"/>
      <c r="C548" s="912"/>
      <c r="D548" s="912"/>
      <c r="E548" s="247" t="s">
        <v>22</v>
      </c>
      <c r="F548" s="201"/>
      <c r="G548" s="201"/>
      <c r="H548" s="201"/>
      <c r="I548" s="201"/>
      <c r="J548" s="201"/>
      <c r="K548" s="201"/>
      <c r="L548" s="577"/>
      <c r="M548" s="577"/>
      <c r="N548" s="577"/>
      <c r="O548" s="577"/>
      <c r="P548" s="577"/>
      <c r="Q548" s="577"/>
    </row>
    <row r="549" spans="2:17" s="158" customFormat="1" ht="13.5" customHeight="1">
      <c r="B549" s="875"/>
      <c r="C549" s="885" t="s">
        <v>101</v>
      </c>
      <c r="D549" s="883" t="s">
        <v>225</v>
      </c>
      <c r="E549" s="240" t="s">
        <v>19</v>
      </c>
      <c r="F549" s="180"/>
      <c r="G549" s="180"/>
      <c r="H549" s="487">
        <f>H551+H552+H554</f>
        <v>0</v>
      </c>
      <c r="I549" s="487">
        <f t="shared" ref="I549:Q549" si="351">I551+I552+I554</f>
        <v>0</v>
      </c>
      <c r="J549" s="602">
        <v>0</v>
      </c>
      <c r="K549" s="602">
        <v>0</v>
      </c>
      <c r="L549" s="573">
        <v>0</v>
      </c>
      <c r="M549" s="573">
        <v>0</v>
      </c>
      <c r="N549" s="586">
        <f t="shared" si="351"/>
        <v>0</v>
      </c>
      <c r="O549" s="586">
        <v>0</v>
      </c>
      <c r="P549" s="573">
        <f t="shared" si="351"/>
        <v>0</v>
      </c>
      <c r="Q549" s="573">
        <f t="shared" si="351"/>
        <v>0</v>
      </c>
    </row>
    <row r="550" spans="2:17" s="158" customFormat="1" ht="13.5" customHeight="1">
      <c r="B550" s="876"/>
      <c r="C550" s="843"/>
      <c r="D550" s="807"/>
      <c r="E550" s="232" t="s">
        <v>20</v>
      </c>
      <c r="F550" s="362"/>
      <c r="G550" s="362"/>
      <c r="H550" s="481"/>
      <c r="I550" s="481"/>
      <c r="J550" s="599"/>
      <c r="K550" s="599"/>
      <c r="L550" s="542"/>
      <c r="M550" s="542"/>
      <c r="N550" s="539"/>
      <c r="O550" s="539"/>
      <c r="P550" s="664"/>
      <c r="Q550" s="664"/>
    </row>
    <row r="551" spans="2:17" s="158" customFormat="1" ht="13.5" customHeight="1">
      <c r="B551" s="876"/>
      <c r="C551" s="843"/>
      <c r="D551" s="807"/>
      <c r="E551" s="232" t="s">
        <v>30</v>
      </c>
      <c r="F551" s="362"/>
      <c r="G551" s="362"/>
      <c r="H551" s="481">
        <v>0</v>
      </c>
      <c r="I551" s="481">
        <v>0</v>
      </c>
      <c r="J551" s="599">
        <v>0</v>
      </c>
      <c r="K551" s="599">
        <v>0</v>
      </c>
      <c r="L551" s="542">
        <v>0</v>
      </c>
      <c r="M551" s="542">
        <v>0</v>
      </c>
      <c r="N551" s="539">
        <v>0</v>
      </c>
      <c r="O551" s="539">
        <v>0</v>
      </c>
      <c r="P551" s="664">
        <v>0</v>
      </c>
      <c r="Q551" s="664">
        <v>0</v>
      </c>
    </row>
    <row r="552" spans="2:17" s="158" customFormat="1" ht="13.5" customHeight="1">
      <c r="B552" s="876"/>
      <c r="C552" s="843"/>
      <c r="D552" s="807"/>
      <c r="E552" s="232" t="s">
        <v>21</v>
      </c>
      <c r="F552" s="362"/>
      <c r="G552" s="362"/>
      <c r="H552" s="481">
        <v>0</v>
      </c>
      <c r="I552" s="481">
        <v>0</v>
      </c>
      <c r="J552" s="599">
        <v>0</v>
      </c>
      <c r="K552" s="599">
        <v>0</v>
      </c>
      <c r="L552" s="542">
        <v>0</v>
      </c>
      <c r="M552" s="542">
        <v>0</v>
      </c>
      <c r="N552" s="539">
        <v>0</v>
      </c>
      <c r="O552" s="539">
        <v>0</v>
      </c>
      <c r="P552" s="664">
        <v>0</v>
      </c>
      <c r="Q552" s="664">
        <v>0</v>
      </c>
    </row>
    <row r="553" spans="2:17" s="158" customFormat="1" ht="13.5" customHeight="1">
      <c r="B553" s="876"/>
      <c r="C553" s="843"/>
      <c r="D553" s="807"/>
      <c r="E553" s="232" t="s">
        <v>33</v>
      </c>
      <c r="F553" s="362"/>
      <c r="G553" s="362"/>
      <c r="H553" s="481"/>
      <c r="I553" s="481"/>
      <c r="J553" s="599"/>
      <c r="K553" s="599"/>
      <c r="L553" s="542"/>
      <c r="M553" s="542"/>
      <c r="N553" s="539"/>
      <c r="O553" s="539"/>
      <c r="P553" s="664"/>
      <c r="Q553" s="664"/>
    </row>
    <row r="554" spans="2:17" s="158" customFormat="1" ht="13.5" customHeight="1">
      <c r="B554" s="876"/>
      <c r="C554" s="843"/>
      <c r="D554" s="807"/>
      <c r="E554" s="232" t="s">
        <v>69</v>
      </c>
      <c r="F554" s="362"/>
      <c r="G554" s="362"/>
      <c r="H554" s="481">
        <v>0</v>
      </c>
      <c r="I554" s="481">
        <v>0</v>
      </c>
      <c r="J554" s="599">
        <v>0</v>
      </c>
      <c r="K554" s="599">
        <v>0</v>
      </c>
      <c r="L554" s="542">
        <v>0</v>
      </c>
      <c r="M554" s="542">
        <v>0</v>
      </c>
      <c r="N554" s="539">
        <v>0</v>
      </c>
      <c r="O554" s="539">
        <v>0</v>
      </c>
      <c r="P554" s="664">
        <v>0</v>
      </c>
      <c r="Q554" s="664">
        <v>0</v>
      </c>
    </row>
    <row r="555" spans="2:17" s="158" customFormat="1" ht="13.5" customHeight="1" thickBot="1">
      <c r="B555" s="877"/>
      <c r="C555" s="886"/>
      <c r="D555" s="884"/>
      <c r="E555" s="241" t="s">
        <v>22</v>
      </c>
      <c r="F555" s="184"/>
      <c r="G555" s="184"/>
      <c r="H555" s="488"/>
      <c r="I555" s="488"/>
      <c r="J555" s="603"/>
      <c r="K555" s="603"/>
      <c r="L555" s="574"/>
      <c r="M555" s="574"/>
      <c r="N555" s="590"/>
      <c r="O555" s="590"/>
      <c r="P555" s="708"/>
      <c r="Q555" s="708"/>
    </row>
    <row r="556" spans="2:17" ht="13.5" customHeight="1">
      <c r="B556" s="891" t="s">
        <v>230</v>
      </c>
      <c r="C556" s="892" t="s">
        <v>126</v>
      </c>
      <c r="D556" s="892" t="s">
        <v>226</v>
      </c>
      <c r="E556" s="246" t="s">
        <v>19</v>
      </c>
      <c r="F556" s="199" t="s">
        <v>77</v>
      </c>
      <c r="G556" s="199" t="s">
        <v>77</v>
      </c>
      <c r="H556" s="200" t="s">
        <v>77</v>
      </c>
      <c r="I556" s="200" t="s">
        <v>77</v>
      </c>
      <c r="J556" s="200" t="s">
        <v>77</v>
      </c>
      <c r="K556" s="200" t="s">
        <v>77</v>
      </c>
      <c r="L556" s="570" t="s">
        <v>77</v>
      </c>
      <c r="M556" s="570" t="s">
        <v>77</v>
      </c>
      <c r="N556" s="575" t="s">
        <v>77</v>
      </c>
      <c r="O556" s="199" t="s">
        <v>77</v>
      </c>
      <c r="P556" s="199" t="s">
        <v>77</v>
      </c>
      <c r="Q556" s="199" t="s">
        <v>77</v>
      </c>
    </row>
    <row r="557" spans="2:17" ht="13.5" customHeight="1">
      <c r="B557" s="868"/>
      <c r="C557" s="871"/>
      <c r="D557" s="871"/>
      <c r="E557" s="235" t="s">
        <v>20</v>
      </c>
      <c r="F557" s="33"/>
      <c r="G557" s="33"/>
      <c r="H557" s="239"/>
      <c r="I557" s="239"/>
      <c r="J557" s="239"/>
      <c r="K557" s="239"/>
      <c r="L557" s="571"/>
      <c r="M557" s="571"/>
      <c r="N557" s="120"/>
      <c r="O557" s="33"/>
      <c r="P557" s="33"/>
      <c r="Q557" s="33"/>
    </row>
    <row r="558" spans="2:17" ht="13.5" customHeight="1">
      <c r="B558" s="868"/>
      <c r="C558" s="871"/>
      <c r="D558" s="871"/>
      <c r="E558" s="235" t="s">
        <v>30</v>
      </c>
      <c r="F558" s="33" t="s">
        <v>77</v>
      </c>
      <c r="G558" s="33" t="s">
        <v>77</v>
      </c>
      <c r="H558" s="380" t="s">
        <v>77</v>
      </c>
      <c r="I558" s="380" t="s">
        <v>77</v>
      </c>
      <c r="J558" s="474" t="s">
        <v>77</v>
      </c>
      <c r="K558" s="474" t="s">
        <v>77</v>
      </c>
      <c r="L558" s="571" t="s">
        <v>77</v>
      </c>
      <c r="M558" s="571" t="s">
        <v>77</v>
      </c>
      <c r="N558" s="120" t="s">
        <v>77</v>
      </c>
      <c r="O558" s="33" t="s">
        <v>77</v>
      </c>
      <c r="P558" s="33" t="s">
        <v>77</v>
      </c>
      <c r="Q558" s="33" t="s">
        <v>77</v>
      </c>
    </row>
    <row r="559" spans="2:17" ht="13.5" customHeight="1">
      <c r="B559" s="868"/>
      <c r="C559" s="871"/>
      <c r="D559" s="871"/>
      <c r="E559" s="235" t="s">
        <v>21</v>
      </c>
      <c r="F559" s="33" t="s">
        <v>77</v>
      </c>
      <c r="G559" s="33" t="s">
        <v>77</v>
      </c>
      <c r="H559" s="380" t="s">
        <v>77</v>
      </c>
      <c r="I559" s="380" t="s">
        <v>77</v>
      </c>
      <c r="J559" s="474" t="s">
        <v>77</v>
      </c>
      <c r="K559" s="474" t="s">
        <v>77</v>
      </c>
      <c r="L559" s="571" t="s">
        <v>77</v>
      </c>
      <c r="M559" s="571" t="s">
        <v>77</v>
      </c>
      <c r="N559" s="120" t="s">
        <v>77</v>
      </c>
      <c r="O559" s="33" t="s">
        <v>77</v>
      </c>
      <c r="P559" s="33" t="s">
        <v>77</v>
      </c>
      <c r="Q559" s="33" t="s">
        <v>77</v>
      </c>
    </row>
    <row r="560" spans="2:17" ht="13.5" customHeight="1">
      <c r="B560" s="868"/>
      <c r="C560" s="871"/>
      <c r="D560" s="871"/>
      <c r="E560" s="235" t="s">
        <v>33</v>
      </c>
      <c r="F560" s="33"/>
      <c r="G560" s="33"/>
      <c r="H560" s="239"/>
      <c r="I560" s="239"/>
      <c r="J560" s="239"/>
      <c r="K560" s="239"/>
      <c r="L560" s="571"/>
      <c r="M560" s="571"/>
      <c r="N560" s="120"/>
      <c r="O560" s="33"/>
      <c r="P560" s="33"/>
      <c r="Q560" s="33"/>
    </row>
    <row r="561" spans="2:17" ht="13.5" customHeight="1">
      <c r="B561" s="868"/>
      <c r="C561" s="871"/>
      <c r="D561" s="871"/>
      <c r="E561" s="235" t="s">
        <v>69</v>
      </c>
      <c r="F561" s="33" t="s">
        <v>77</v>
      </c>
      <c r="G561" s="33" t="s">
        <v>77</v>
      </c>
      <c r="H561" s="380" t="s">
        <v>77</v>
      </c>
      <c r="I561" s="380" t="s">
        <v>77</v>
      </c>
      <c r="J561" s="474" t="s">
        <v>77</v>
      </c>
      <c r="K561" s="474" t="s">
        <v>77</v>
      </c>
      <c r="L561" s="571" t="s">
        <v>77</v>
      </c>
      <c r="M561" s="571" t="s">
        <v>77</v>
      </c>
      <c r="N561" s="120" t="s">
        <v>77</v>
      </c>
      <c r="O561" s="33" t="s">
        <v>77</v>
      </c>
      <c r="P561" s="33" t="s">
        <v>77</v>
      </c>
      <c r="Q561" s="33" t="s">
        <v>77</v>
      </c>
    </row>
    <row r="562" spans="2:17" ht="13.5" customHeight="1" thickBot="1">
      <c r="B562" s="869"/>
      <c r="C562" s="872"/>
      <c r="D562" s="872"/>
      <c r="E562" s="247" t="s">
        <v>22</v>
      </c>
      <c r="F562" s="201"/>
      <c r="G562" s="201"/>
      <c r="H562" s="202"/>
      <c r="I562" s="202"/>
      <c r="J562" s="202"/>
      <c r="K562" s="202"/>
      <c r="L562" s="576"/>
      <c r="M562" s="576"/>
      <c r="N562" s="577"/>
      <c r="O562" s="201"/>
      <c r="P562" s="201"/>
      <c r="Q562" s="201"/>
    </row>
    <row r="563" spans="2:17" ht="13.5" customHeight="1">
      <c r="B563" s="908">
        <v>6</v>
      </c>
      <c r="C563" s="907" t="s">
        <v>72</v>
      </c>
      <c r="D563" s="907" t="s">
        <v>243</v>
      </c>
      <c r="E563" s="217" t="s">
        <v>19</v>
      </c>
      <c r="F563" s="326">
        <f t="shared" ref="F563:G563" si="352">F565+F566+F568</f>
        <v>16742.66</v>
      </c>
      <c r="G563" s="326">
        <f t="shared" si="352"/>
        <v>11477.3</v>
      </c>
      <c r="H563" s="410">
        <f t="shared" ref="H563:I563" si="353">H565+H566+H568</f>
        <v>3146.66</v>
      </c>
      <c r="I563" s="410">
        <f t="shared" si="353"/>
        <v>1776.6999999999998</v>
      </c>
      <c r="J563" s="493">
        <f t="shared" ref="J563:K563" si="354">J565+J566+J568</f>
        <v>8061.71</v>
      </c>
      <c r="K563" s="493">
        <f t="shared" si="354"/>
        <v>4890.22</v>
      </c>
      <c r="L563" s="567">
        <f t="shared" ref="L563:N563" si="355">L565+L566+L568</f>
        <v>13746.747344999998</v>
      </c>
      <c r="M563" s="567">
        <f t="shared" si="355"/>
        <v>8423.6676400000015</v>
      </c>
      <c r="N563" s="567">
        <f t="shared" si="355"/>
        <v>18763.870969999996</v>
      </c>
      <c r="O563" s="567">
        <f t="shared" ref="O563:Q563" si="356">O565+O566+O568</f>
        <v>15389.640049999996</v>
      </c>
      <c r="P563" s="567">
        <f t="shared" si="356"/>
        <v>7744.96</v>
      </c>
      <c r="Q563" s="567">
        <f t="shared" si="356"/>
        <v>7900</v>
      </c>
    </row>
    <row r="564" spans="2:17" ht="13.5" customHeight="1">
      <c r="B564" s="901"/>
      <c r="C564" s="888"/>
      <c r="D564" s="888"/>
      <c r="E564" s="212" t="s">
        <v>20</v>
      </c>
      <c r="F564" s="322"/>
      <c r="G564" s="322"/>
      <c r="H564" s="408"/>
      <c r="I564" s="408"/>
      <c r="J564" s="477"/>
      <c r="K564" s="477"/>
      <c r="L564" s="568"/>
      <c r="M564" s="568"/>
      <c r="N564" s="568"/>
      <c r="O564" s="568"/>
      <c r="P564" s="568"/>
      <c r="Q564" s="568"/>
    </row>
    <row r="565" spans="2:17" ht="13.5" customHeight="1">
      <c r="B565" s="901"/>
      <c r="C565" s="888"/>
      <c r="D565" s="888"/>
      <c r="E565" s="212" t="s">
        <v>30</v>
      </c>
      <c r="F565" s="322">
        <f t="shared" ref="F565:I566" si="357">F572+F586+F621</f>
        <v>0</v>
      </c>
      <c r="G565" s="322">
        <f t="shared" si="357"/>
        <v>0</v>
      </c>
      <c r="H565" s="408">
        <f t="shared" si="357"/>
        <v>0</v>
      </c>
      <c r="I565" s="408">
        <f t="shared" si="357"/>
        <v>0</v>
      </c>
      <c r="J565" s="477">
        <f t="shared" ref="J565:K565" si="358">J572+J586+J621</f>
        <v>0</v>
      </c>
      <c r="K565" s="477">
        <f t="shared" si="358"/>
        <v>0</v>
      </c>
      <c r="L565" s="568">
        <f t="shared" ref="L565:N565" si="359">L572+L586+L621</f>
        <v>0</v>
      </c>
      <c r="M565" s="568">
        <f t="shared" si="359"/>
        <v>0</v>
      </c>
      <c r="N565" s="568">
        <f t="shared" si="359"/>
        <v>0</v>
      </c>
      <c r="O565" s="568">
        <f t="shared" ref="O565:Q565" si="360">O572+O586+O621</f>
        <v>0</v>
      </c>
      <c r="P565" s="568">
        <f t="shared" si="360"/>
        <v>0</v>
      </c>
      <c r="Q565" s="568">
        <f t="shared" si="360"/>
        <v>0</v>
      </c>
    </row>
    <row r="566" spans="2:17" ht="13.5" customHeight="1">
      <c r="B566" s="901"/>
      <c r="C566" s="888"/>
      <c r="D566" s="888"/>
      <c r="E566" s="212" t="s">
        <v>21</v>
      </c>
      <c r="F566" s="322">
        <f t="shared" si="357"/>
        <v>0</v>
      </c>
      <c r="G566" s="322">
        <f t="shared" si="357"/>
        <v>0</v>
      </c>
      <c r="H566" s="408">
        <f t="shared" si="357"/>
        <v>0</v>
      </c>
      <c r="I566" s="408">
        <f t="shared" si="357"/>
        <v>0</v>
      </c>
      <c r="J566" s="477">
        <f t="shared" ref="J566:K566" si="361">J573+J587+J622</f>
        <v>0</v>
      </c>
      <c r="K566" s="477">
        <f t="shared" si="361"/>
        <v>0</v>
      </c>
      <c r="L566" s="568">
        <f t="shared" ref="L566:N566" si="362">L573+L587+L622</f>
        <v>0</v>
      </c>
      <c r="M566" s="568">
        <f t="shared" si="362"/>
        <v>0</v>
      </c>
      <c r="N566" s="568">
        <f t="shared" si="362"/>
        <v>2118</v>
      </c>
      <c r="O566" s="568">
        <f t="shared" ref="O566:Q566" si="363">O573+O587+O622</f>
        <v>1953</v>
      </c>
      <c r="P566" s="568">
        <f t="shared" si="363"/>
        <v>0</v>
      </c>
      <c r="Q566" s="568">
        <f t="shared" si="363"/>
        <v>0</v>
      </c>
    </row>
    <row r="567" spans="2:17" ht="13.5" customHeight="1">
      <c r="B567" s="901"/>
      <c r="C567" s="888"/>
      <c r="D567" s="888"/>
      <c r="E567" s="212" t="s">
        <v>33</v>
      </c>
      <c r="F567" s="322"/>
      <c r="G567" s="322"/>
      <c r="H567" s="408"/>
      <c r="I567" s="408"/>
      <c r="J567" s="477"/>
      <c r="K567" s="477"/>
      <c r="L567" s="568"/>
      <c r="M567" s="568"/>
      <c r="N567" s="568"/>
      <c r="O567" s="568"/>
      <c r="P567" s="568"/>
      <c r="Q567" s="568"/>
    </row>
    <row r="568" spans="2:17" ht="13.5" customHeight="1">
      <c r="B568" s="901"/>
      <c r="C568" s="888"/>
      <c r="D568" s="888"/>
      <c r="E568" s="212" t="s">
        <v>69</v>
      </c>
      <c r="F568" s="322">
        <f>F575+F589+F624</f>
        <v>16742.66</v>
      </c>
      <c r="G568" s="322">
        <f>G575+G589+G624</f>
        <v>11477.3</v>
      </c>
      <c r="H568" s="408">
        <f>H575+H589+H624</f>
        <v>3146.66</v>
      </c>
      <c r="I568" s="408">
        <f>I575+I589+I624</f>
        <v>1776.6999999999998</v>
      </c>
      <c r="J568" s="477">
        <f t="shared" ref="J568:K568" si="364">J575+J589+J624</f>
        <v>8061.71</v>
      </c>
      <c r="K568" s="477">
        <f t="shared" si="364"/>
        <v>4890.22</v>
      </c>
      <c r="L568" s="568">
        <f t="shared" ref="L568:N568" si="365">L575+L589+L624</f>
        <v>13746.747344999998</v>
      </c>
      <c r="M568" s="568">
        <f t="shared" si="365"/>
        <v>8423.6676400000015</v>
      </c>
      <c r="N568" s="568">
        <f t="shared" si="365"/>
        <v>16645.870969999996</v>
      </c>
      <c r="O568" s="568">
        <f t="shared" ref="O568:Q568" si="366">O575+O589+O624</f>
        <v>13436.640049999996</v>
      </c>
      <c r="P568" s="568">
        <f t="shared" si="366"/>
        <v>7744.96</v>
      </c>
      <c r="Q568" s="568">
        <f t="shared" si="366"/>
        <v>7900</v>
      </c>
    </row>
    <row r="569" spans="2:17" ht="13.5" customHeight="1" thickBot="1">
      <c r="B569" s="953"/>
      <c r="C569" s="952"/>
      <c r="D569" s="952"/>
      <c r="E569" s="286" t="s">
        <v>22</v>
      </c>
      <c r="F569" s="319"/>
      <c r="G569" s="319"/>
      <c r="H569" s="406"/>
      <c r="I569" s="406"/>
      <c r="J569" s="475"/>
      <c r="K569" s="475"/>
      <c r="L569" s="583"/>
      <c r="M569" s="583"/>
      <c r="N569" s="583"/>
      <c r="O569" s="583"/>
      <c r="P569" s="583"/>
      <c r="Q569" s="583"/>
    </row>
    <row r="570" spans="2:17" s="282" customFormat="1" ht="13.5" customHeight="1">
      <c r="B570" s="927"/>
      <c r="C570" s="931" t="s">
        <v>105</v>
      </c>
      <c r="D570" s="931" t="s">
        <v>553</v>
      </c>
      <c r="E570" s="290" t="s">
        <v>19</v>
      </c>
      <c r="F570" s="200">
        <v>325.14</v>
      </c>
      <c r="G570" s="200">
        <v>116.25</v>
      </c>
      <c r="H570" s="200">
        <f>H572+H573+H575</f>
        <v>0</v>
      </c>
      <c r="I570" s="200">
        <f t="shared" ref="I570" si="367">I572+I573+I575</f>
        <v>0</v>
      </c>
      <c r="J570" s="200">
        <f t="shared" ref="J570:K570" si="368">J572+J573+J575</f>
        <v>14.33</v>
      </c>
      <c r="K570" s="200">
        <f t="shared" si="368"/>
        <v>14.33</v>
      </c>
      <c r="L570" s="570">
        <f t="shared" ref="L570:N570" si="369">L572+L573+L575</f>
        <v>20.112159999999999</v>
      </c>
      <c r="M570" s="570">
        <f t="shared" si="369"/>
        <v>20.112159999999999</v>
      </c>
      <c r="N570" s="570">
        <f t="shared" si="369"/>
        <v>20.112159999999999</v>
      </c>
      <c r="O570" s="570">
        <f t="shared" ref="O570:Q570" si="370">O572+O573+O575</f>
        <v>20.112159999999999</v>
      </c>
      <c r="P570" s="570">
        <f t="shared" si="370"/>
        <v>300</v>
      </c>
      <c r="Q570" s="570">
        <f t="shared" si="370"/>
        <v>300</v>
      </c>
    </row>
    <row r="571" spans="2:17" s="282" customFormat="1" ht="13.5" customHeight="1">
      <c r="B571" s="910"/>
      <c r="C571" s="909"/>
      <c r="D571" s="909"/>
      <c r="E571" s="288" t="s">
        <v>20</v>
      </c>
      <c r="F571" s="318"/>
      <c r="G571" s="318"/>
      <c r="H571" s="285"/>
      <c r="I571" s="380"/>
      <c r="J571" s="474"/>
      <c r="K571" s="474"/>
      <c r="L571" s="571"/>
      <c r="M571" s="571"/>
      <c r="N571" s="571"/>
      <c r="O571" s="571"/>
      <c r="P571" s="571"/>
      <c r="Q571" s="571"/>
    </row>
    <row r="572" spans="2:17" s="282" customFormat="1" ht="13.5" customHeight="1">
      <c r="B572" s="910"/>
      <c r="C572" s="909"/>
      <c r="D572" s="909"/>
      <c r="E572" s="288" t="s">
        <v>30</v>
      </c>
      <c r="F572" s="318">
        <v>0</v>
      </c>
      <c r="G572" s="318">
        <v>0</v>
      </c>
      <c r="H572" s="285">
        <f>H579</f>
        <v>0</v>
      </c>
      <c r="I572" s="380">
        <f t="shared" ref="I572" si="371">I579</f>
        <v>0</v>
      </c>
      <c r="J572" s="474">
        <f t="shared" ref="J572:K572" si="372">J579</f>
        <v>0</v>
      </c>
      <c r="K572" s="474">
        <f t="shared" si="372"/>
        <v>0</v>
      </c>
      <c r="L572" s="571">
        <f t="shared" ref="L572:N572" si="373">L579</f>
        <v>0</v>
      </c>
      <c r="M572" s="571">
        <f t="shared" si="373"/>
        <v>0</v>
      </c>
      <c r="N572" s="571">
        <f t="shared" si="373"/>
        <v>0</v>
      </c>
      <c r="O572" s="571">
        <f t="shared" ref="O572:Q572" si="374">O579</f>
        <v>0</v>
      </c>
      <c r="P572" s="571">
        <f t="shared" si="374"/>
        <v>0</v>
      </c>
      <c r="Q572" s="571">
        <f t="shared" si="374"/>
        <v>0</v>
      </c>
    </row>
    <row r="573" spans="2:17" s="282" customFormat="1" ht="13.5" customHeight="1">
      <c r="B573" s="910"/>
      <c r="C573" s="909"/>
      <c r="D573" s="909"/>
      <c r="E573" s="288" t="s">
        <v>21</v>
      </c>
      <c r="F573" s="318">
        <v>0</v>
      </c>
      <c r="G573" s="318">
        <v>0</v>
      </c>
      <c r="H573" s="285">
        <f>H580</f>
        <v>0</v>
      </c>
      <c r="I573" s="380">
        <f t="shared" ref="I573" si="375">I580</f>
        <v>0</v>
      </c>
      <c r="J573" s="474">
        <f t="shared" ref="J573:K573" si="376">J580</f>
        <v>0</v>
      </c>
      <c r="K573" s="474">
        <f t="shared" si="376"/>
        <v>0</v>
      </c>
      <c r="L573" s="571">
        <f t="shared" ref="L573:N573" si="377">L580</f>
        <v>0</v>
      </c>
      <c r="M573" s="571">
        <f t="shared" si="377"/>
        <v>0</v>
      </c>
      <c r="N573" s="571">
        <f t="shared" si="377"/>
        <v>0</v>
      </c>
      <c r="O573" s="571">
        <f t="shared" ref="O573:Q573" si="378">O580</f>
        <v>0</v>
      </c>
      <c r="P573" s="571">
        <f t="shared" si="378"/>
        <v>0</v>
      </c>
      <c r="Q573" s="571">
        <f t="shared" si="378"/>
        <v>0</v>
      </c>
    </row>
    <row r="574" spans="2:17" s="282" customFormat="1" ht="13.5" customHeight="1">
      <c r="B574" s="910"/>
      <c r="C574" s="909"/>
      <c r="D574" s="909"/>
      <c r="E574" s="288" t="s">
        <v>33</v>
      </c>
      <c r="F574" s="318"/>
      <c r="G574" s="318"/>
      <c r="H574" s="285"/>
      <c r="I574" s="380"/>
      <c r="J574" s="474"/>
      <c r="K574" s="474"/>
      <c r="L574" s="571"/>
      <c r="M574" s="571"/>
      <c r="N574" s="571"/>
      <c r="O574" s="571"/>
      <c r="P574" s="571"/>
      <c r="Q574" s="571"/>
    </row>
    <row r="575" spans="2:17" s="282" customFormat="1" ht="13.5" customHeight="1">
      <c r="B575" s="910"/>
      <c r="C575" s="909"/>
      <c r="D575" s="909"/>
      <c r="E575" s="288" t="s">
        <v>69</v>
      </c>
      <c r="F575" s="318">
        <v>325.14</v>
      </c>
      <c r="G575" s="318">
        <v>116.25</v>
      </c>
      <c r="H575" s="285">
        <f>H582</f>
        <v>0</v>
      </c>
      <c r="I575" s="380">
        <f t="shared" ref="I575" si="379">I582</f>
        <v>0</v>
      </c>
      <c r="J575" s="474">
        <f t="shared" ref="J575:K575" si="380">J582</f>
        <v>14.33</v>
      </c>
      <c r="K575" s="474">
        <f t="shared" si="380"/>
        <v>14.33</v>
      </c>
      <c r="L575" s="571">
        <f t="shared" ref="L575:N575" si="381">L582</f>
        <v>20.112159999999999</v>
      </c>
      <c r="M575" s="571">
        <f t="shared" si="381"/>
        <v>20.112159999999999</v>
      </c>
      <c r="N575" s="571">
        <f t="shared" si="381"/>
        <v>20.112159999999999</v>
      </c>
      <c r="O575" s="571">
        <f t="shared" ref="O575:Q575" si="382">O582</f>
        <v>20.112159999999999</v>
      </c>
      <c r="P575" s="571">
        <f t="shared" si="382"/>
        <v>300</v>
      </c>
      <c r="Q575" s="571">
        <f t="shared" si="382"/>
        <v>300</v>
      </c>
    </row>
    <row r="576" spans="2:17" s="282" customFormat="1" ht="13.5" customHeight="1" thickBot="1">
      <c r="B576" s="911"/>
      <c r="C576" s="912"/>
      <c r="D576" s="912"/>
      <c r="E576" s="291" t="s">
        <v>22</v>
      </c>
      <c r="F576" s="202"/>
      <c r="G576" s="202"/>
      <c r="H576" s="202"/>
      <c r="I576" s="202"/>
      <c r="J576" s="202"/>
      <c r="K576" s="202"/>
      <c r="L576" s="576"/>
      <c r="M576" s="576"/>
      <c r="N576" s="576"/>
      <c r="O576" s="576"/>
      <c r="P576" s="576"/>
      <c r="Q576" s="576"/>
    </row>
    <row r="577" spans="2:17" s="282" customFormat="1" ht="13.5" customHeight="1">
      <c r="B577" s="875"/>
      <c r="C577" s="885" t="s">
        <v>244</v>
      </c>
      <c r="D577" s="873" t="s">
        <v>239</v>
      </c>
      <c r="E577" s="292" t="s">
        <v>19</v>
      </c>
      <c r="F577" s="180"/>
      <c r="G577" s="180"/>
      <c r="H577" s="487">
        <v>0</v>
      </c>
      <c r="I577" s="487">
        <v>0</v>
      </c>
      <c r="J577" s="619">
        <v>14.33</v>
      </c>
      <c r="K577" s="619">
        <v>14.33</v>
      </c>
      <c r="L577" s="573">
        <v>20.112159999999999</v>
      </c>
      <c r="M577" s="573">
        <v>20.112159999999999</v>
      </c>
      <c r="N577" s="584">
        <v>20.112159999999999</v>
      </c>
      <c r="O577" s="584">
        <v>20.112159999999999</v>
      </c>
      <c r="P577" s="711">
        <v>300</v>
      </c>
      <c r="Q577" s="711">
        <v>300</v>
      </c>
    </row>
    <row r="578" spans="2:17" s="282" customFormat="1" ht="13.5" customHeight="1">
      <c r="B578" s="876"/>
      <c r="C578" s="843"/>
      <c r="D578" s="826"/>
      <c r="E578" s="284" t="s">
        <v>20</v>
      </c>
      <c r="F578" s="381"/>
      <c r="G578" s="381"/>
      <c r="H578" s="481"/>
      <c r="I578" s="481"/>
      <c r="J578" s="616"/>
      <c r="K578" s="616"/>
      <c r="L578" s="542"/>
      <c r="M578" s="542"/>
      <c r="N578" s="539"/>
      <c r="O578" s="539"/>
      <c r="P578" s="664"/>
      <c r="Q578" s="664"/>
    </row>
    <row r="579" spans="2:17" s="282" customFormat="1" ht="13.5" customHeight="1">
      <c r="B579" s="876"/>
      <c r="C579" s="843"/>
      <c r="D579" s="826"/>
      <c r="E579" s="284" t="s">
        <v>30</v>
      </c>
      <c r="F579" s="381"/>
      <c r="G579" s="381"/>
      <c r="H579" s="481">
        <v>0</v>
      </c>
      <c r="I579" s="481">
        <v>0</v>
      </c>
      <c r="J579" s="616">
        <v>0</v>
      </c>
      <c r="K579" s="616">
        <v>0</v>
      </c>
      <c r="L579" s="542">
        <v>0</v>
      </c>
      <c r="M579" s="542">
        <v>0</v>
      </c>
      <c r="N579" s="539">
        <v>0</v>
      </c>
      <c r="O579" s="539">
        <v>0</v>
      </c>
      <c r="P579" s="664">
        <v>0</v>
      </c>
      <c r="Q579" s="664">
        <v>0</v>
      </c>
    </row>
    <row r="580" spans="2:17" s="282" customFormat="1" ht="13.5" customHeight="1">
      <c r="B580" s="876"/>
      <c r="C580" s="843"/>
      <c r="D580" s="826"/>
      <c r="E580" s="284" t="s">
        <v>21</v>
      </c>
      <c r="F580" s="381"/>
      <c r="G580" s="381"/>
      <c r="H580" s="481">
        <v>0</v>
      </c>
      <c r="I580" s="481">
        <v>0</v>
      </c>
      <c r="J580" s="616">
        <v>0</v>
      </c>
      <c r="K580" s="616">
        <v>0</v>
      </c>
      <c r="L580" s="542">
        <v>0</v>
      </c>
      <c r="M580" s="542">
        <v>0</v>
      </c>
      <c r="N580" s="539">
        <v>0</v>
      </c>
      <c r="O580" s="539">
        <v>0</v>
      </c>
      <c r="P580" s="664">
        <v>0</v>
      </c>
      <c r="Q580" s="664">
        <v>0</v>
      </c>
    </row>
    <row r="581" spans="2:17" s="282" customFormat="1" ht="13.5" customHeight="1">
      <c r="B581" s="876"/>
      <c r="C581" s="843"/>
      <c r="D581" s="826"/>
      <c r="E581" s="284" t="s">
        <v>33</v>
      </c>
      <c r="F581" s="381"/>
      <c r="G581" s="381"/>
      <c r="H581" s="481"/>
      <c r="I581" s="481"/>
      <c r="J581" s="616"/>
      <c r="K581" s="616"/>
      <c r="L581" s="542"/>
      <c r="M581" s="542"/>
      <c r="N581" s="539"/>
      <c r="O581" s="539"/>
      <c r="P581" s="664"/>
      <c r="Q581" s="664"/>
    </row>
    <row r="582" spans="2:17" s="282" customFormat="1" ht="13.5" customHeight="1">
      <c r="B582" s="876"/>
      <c r="C582" s="843"/>
      <c r="D582" s="826"/>
      <c r="E582" s="284" t="s">
        <v>69</v>
      </c>
      <c r="F582" s="381"/>
      <c r="G582" s="381"/>
      <c r="H582" s="481">
        <v>0</v>
      </c>
      <c r="I582" s="481">
        <v>0</v>
      </c>
      <c r="J582" s="616">
        <v>14.33</v>
      </c>
      <c r="K582" s="616">
        <v>14.33</v>
      </c>
      <c r="L582" s="542">
        <v>20.112159999999999</v>
      </c>
      <c r="M582" s="542">
        <v>20.112159999999999</v>
      </c>
      <c r="N582" s="539">
        <v>20.112159999999999</v>
      </c>
      <c r="O582" s="539">
        <v>20.112159999999999</v>
      </c>
      <c r="P582" s="664">
        <v>300</v>
      </c>
      <c r="Q582" s="664">
        <v>300</v>
      </c>
    </row>
    <row r="583" spans="2:17" s="282" customFormat="1" ht="13.5" customHeight="1" thickBot="1">
      <c r="B583" s="877"/>
      <c r="C583" s="886"/>
      <c r="D583" s="874"/>
      <c r="E583" s="293" t="s">
        <v>22</v>
      </c>
      <c r="F583" s="184"/>
      <c r="G583" s="184"/>
      <c r="H583" s="488"/>
      <c r="I583" s="488"/>
      <c r="J583" s="620"/>
      <c r="K583" s="620"/>
      <c r="L583" s="574"/>
      <c r="M583" s="574"/>
      <c r="N583" s="590"/>
      <c r="O583" s="590"/>
      <c r="P583" s="708"/>
      <c r="Q583" s="708"/>
    </row>
    <row r="584" spans="2:17" s="282" customFormat="1" ht="13.5" customHeight="1">
      <c r="B584" s="927"/>
      <c r="C584" s="931" t="s">
        <v>97</v>
      </c>
      <c r="D584" s="931" t="s">
        <v>484</v>
      </c>
      <c r="E584" s="290" t="s">
        <v>19</v>
      </c>
      <c r="F584" s="200">
        <v>140.16999999999999</v>
      </c>
      <c r="G584" s="200">
        <v>52.17</v>
      </c>
      <c r="H584" s="200">
        <f>H586+H587+H589</f>
        <v>33.11</v>
      </c>
      <c r="I584" s="200">
        <f t="shared" ref="I584:K584" si="383">I586+I587+I589</f>
        <v>0</v>
      </c>
      <c r="J584" s="200">
        <f t="shared" si="383"/>
        <v>56</v>
      </c>
      <c r="K584" s="200">
        <f t="shared" si="383"/>
        <v>0</v>
      </c>
      <c r="L584" s="570">
        <f t="shared" ref="L584:M584" si="384">L586+L587+L589</f>
        <v>56</v>
      </c>
      <c r="M584" s="570">
        <f t="shared" si="384"/>
        <v>56</v>
      </c>
      <c r="N584" s="570">
        <f>N586+N587+N589</f>
        <v>2409.5</v>
      </c>
      <c r="O584" s="570">
        <f t="shared" ref="O584:Q584" si="385">O586+O587+O589</f>
        <v>2226</v>
      </c>
      <c r="P584" s="570">
        <f t="shared" si="385"/>
        <v>300</v>
      </c>
      <c r="Q584" s="570">
        <f t="shared" si="385"/>
        <v>300</v>
      </c>
    </row>
    <row r="585" spans="2:17" s="282" customFormat="1" ht="13.5" customHeight="1">
      <c r="B585" s="910"/>
      <c r="C585" s="909"/>
      <c r="D585" s="909"/>
      <c r="E585" s="288" t="s">
        <v>20</v>
      </c>
      <c r="F585" s="318"/>
      <c r="G585" s="318"/>
      <c r="H585" s="285"/>
      <c r="I585" s="474"/>
      <c r="J585" s="474"/>
      <c r="K585" s="474"/>
      <c r="L585" s="571"/>
      <c r="M585" s="571"/>
      <c r="N585" s="571"/>
      <c r="O585" s="571"/>
      <c r="P585" s="571"/>
      <c r="Q585" s="571"/>
    </row>
    <row r="586" spans="2:17" s="282" customFormat="1" ht="13.5" customHeight="1">
      <c r="B586" s="910"/>
      <c r="C586" s="909"/>
      <c r="D586" s="909"/>
      <c r="E586" s="288" t="s">
        <v>30</v>
      </c>
      <c r="F586" s="318">
        <v>0</v>
      </c>
      <c r="G586" s="318">
        <v>0</v>
      </c>
      <c r="H586" s="285">
        <f>H593+H600</f>
        <v>0</v>
      </c>
      <c r="I586" s="474">
        <f t="shared" ref="I586:K586" si="386">I593+I600</f>
        <v>0</v>
      </c>
      <c r="J586" s="474">
        <f t="shared" si="386"/>
        <v>0</v>
      </c>
      <c r="K586" s="474">
        <f t="shared" si="386"/>
        <v>0</v>
      </c>
      <c r="L586" s="571">
        <f t="shared" ref="L586:M586" si="387">L593+L600</f>
        <v>0</v>
      </c>
      <c r="M586" s="571">
        <f t="shared" si="387"/>
        <v>0</v>
      </c>
      <c r="N586" s="571">
        <f>N593+N600+N607+N614</f>
        <v>0</v>
      </c>
      <c r="O586" s="571">
        <f t="shared" ref="O586:Q586" si="388">O593+O600+O607+O614</f>
        <v>0</v>
      </c>
      <c r="P586" s="571">
        <f t="shared" si="388"/>
        <v>0</v>
      </c>
      <c r="Q586" s="571">
        <f t="shared" si="388"/>
        <v>0</v>
      </c>
    </row>
    <row r="587" spans="2:17" s="282" customFormat="1" ht="13.5" customHeight="1">
      <c r="B587" s="910"/>
      <c r="C587" s="909"/>
      <c r="D587" s="909"/>
      <c r="E587" s="288" t="s">
        <v>21</v>
      </c>
      <c r="F587" s="318">
        <v>0</v>
      </c>
      <c r="G587" s="318">
        <v>0</v>
      </c>
      <c r="H587" s="285">
        <f>H594+H601</f>
        <v>0</v>
      </c>
      <c r="I587" s="474">
        <f t="shared" ref="I587:K587" si="389">I594+I601</f>
        <v>0</v>
      </c>
      <c r="J587" s="474">
        <f t="shared" si="389"/>
        <v>0</v>
      </c>
      <c r="K587" s="474">
        <f t="shared" si="389"/>
        <v>0</v>
      </c>
      <c r="L587" s="571">
        <f t="shared" ref="L587:M587" si="390">L594+L601</f>
        <v>0</v>
      </c>
      <c r="M587" s="571">
        <f t="shared" si="390"/>
        <v>0</v>
      </c>
      <c r="N587" s="571">
        <f>N594+N601+N608+N615</f>
        <v>2118</v>
      </c>
      <c r="O587" s="571">
        <f t="shared" ref="O587:Q587" si="391">O594+O601+O608+O615</f>
        <v>1953</v>
      </c>
      <c r="P587" s="571">
        <f t="shared" si="391"/>
        <v>0</v>
      </c>
      <c r="Q587" s="571">
        <f t="shared" si="391"/>
        <v>0</v>
      </c>
    </row>
    <row r="588" spans="2:17" s="282" customFormat="1" ht="13.5" customHeight="1">
      <c r="B588" s="910"/>
      <c r="C588" s="909"/>
      <c r="D588" s="909"/>
      <c r="E588" s="288" t="s">
        <v>33</v>
      </c>
      <c r="F588" s="318"/>
      <c r="G588" s="318"/>
      <c r="H588" s="285"/>
      <c r="I588" s="474"/>
      <c r="J588" s="474"/>
      <c r="K588" s="474"/>
      <c r="L588" s="571"/>
      <c r="M588" s="571"/>
      <c r="N588" s="571"/>
      <c r="O588" s="571"/>
      <c r="P588" s="571"/>
      <c r="Q588" s="571"/>
    </row>
    <row r="589" spans="2:17" s="282" customFormat="1" ht="13.5" customHeight="1">
      <c r="B589" s="910"/>
      <c r="C589" s="909"/>
      <c r="D589" s="909"/>
      <c r="E589" s="288" t="s">
        <v>69</v>
      </c>
      <c r="F589" s="318">
        <v>140.16999999999999</v>
      </c>
      <c r="G589" s="318">
        <v>52.17</v>
      </c>
      <c r="H589" s="285">
        <f>H596+H603</f>
        <v>33.11</v>
      </c>
      <c r="I589" s="474">
        <f t="shared" ref="I589:K589" si="392">I596+I603</f>
        <v>0</v>
      </c>
      <c r="J589" s="474">
        <f t="shared" si="392"/>
        <v>56</v>
      </c>
      <c r="K589" s="474">
        <f t="shared" si="392"/>
        <v>0</v>
      </c>
      <c r="L589" s="571">
        <f t="shared" ref="L589:M589" si="393">L596+L603</f>
        <v>56</v>
      </c>
      <c r="M589" s="571">
        <f t="shared" si="393"/>
        <v>56</v>
      </c>
      <c r="N589" s="571">
        <f>N596+N603+N610+N617</f>
        <v>291.5</v>
      </c>
      <c r="O589" s="571">
        <f t="shared" ref="O589:Q589" si="394">O596+O603+O610+O617</f>
        <v>273</v>
      </c>
      <c r="P589" s="571">
        <f t="shared" si="394"/>
        <v>300</v>
      </c>
      <c r="Q589" s="571">
        <f t="shared" si="394"/>
        <v>300</v>
      </c>
    </row>
    <row r="590" spans="2:17" s="282" customFormat="1" ht="13.5" customHeight="1" thickBot="1">
      <c r="B590" s="911"/>
      <c r="C590" s="912"/>
      <c r="D590" s="912"/>
      <c r="E590" s="291" t="s">
        <v>22</v>
      </c>
      <c r="F590" s="202"/>
      <c r="G590" s="202"/>
      <c r="H590" s="202"/>
      <c r="I590" s="202"/>
      <c r="J590" s="202"/>
      <c r="K590" s="202"/>
      <c r="L590" s="576"/>
      <c r="M590" s="576"/>
      <c r="N590" s="576"/>
      <c r="O590" s="576"/>
      <c r="P590" s="576"/>
      <c r="Q590" s="576"/>
    </row>
    <row r="591" spans="2:17" s="282" customFormat="1" ht="13.5" customHeight="1">
      <c r="B591" s="878"/>
      <c r="C591" s="881" t="s">
        <v>244</v>
      </c>
      <c r="D591" s="883" t="s">
        <v>456</v>
      </c>
      <c r="E591" s="292" t="s">
        <v>19</v>
      </c>
      <c r="F591" s="180"/>
      <c r="G591" s="180"/>
      <c r="H591" s="487">
        <v>33.11</v>
      </c>
      <c r="I591" s="487">
        <v>0</v>
      </c>
      <c r="J591" s="619">
        <v>0</v>
      </c>
      <c r="K591" s="619">
        <v>0</v>
      </c>
      <c r="L591" s="573">
        <v>0</v>
      </c>
      <c r="M591" s="573">
        <v>0</v>
      </c>
      <c r="N591" s="584">
        <v>0</v>
      </c>
      <c r="O591" s="584">
        <v>0</v>
      </c>
      <c r="P591" s="711">
        <v>0</v>
      </c>
      <c r="Q591" s="711">
        <v>0</v>
      </c>
    </row>
    <row r="592" spans="2:17" s="282" customFormat="1" ht="13.5" customHeight="1">
      <c r="B592" s="879"/>
      <c r="C592" s="808"/>
      <c r="D592" s="807"/>
      <c r="E592" s="284" t="s">
        <v>20</v>
      </c>
      <c r="F592" s="381"/>
      <c r="G592" s="381"/>
      <c r="H592" s="481"/>
      <c r="I592" s="481"/>
      <c r="J592" s="616"/>
      <c r="K592" s="616"/>
      <c r="L592" s="542"/>
      <c r="M592" s="542"/>
      <c r="N592" s="539"/>
      <c r="O592" s="539"/>
      <c r="P592" s="664"/>
      <c r="Q592" s="664"/>
    </row>
    <row r="593" spans="2:17" s="282" customFormat="1" ht="13.5" customHeight="1">
      <c r="B593" s="879"/>
      <c r="C593" s="808"/>
      <c r="D593" s="807"/>
      <c r="E593" s="284" t="s">
        <v>30</v>
      </c>
      <c r="F593" s="381"/>
      <c r="G593" s="381"/>
      <c r="H593" s="481">
        <v>0</v>
      </c>
      <c r="I593" s="481">
        <v>0</v>
      </c>
      <c r="J593" s="616">
        <v>0</v>
      </c>
      <c r="K593" s="616">
        <v>0</v>
      </c>
      <c r="L593" s="542">
        <v>0</v>
      </c>
      <c r="M593" s="542">
        <v>0</v>
      </c>
      <c r="N593" s="539">
        <v>0</v>
      </c>
      <c r="O593" s="539">
        <v>0</v>
      </c>
      <c r="P593" s="664">
        <v>0</v>
      </c>
      <c r="Q593" s="664">
        <v>0</v>
      </c>
    </row>
    <row r="594" spans="2:17" s="282" customFormat="1" ht="13.5" customHeight="1">
      <c r="B594" s="879"/>
      <c r="C594" s="808"/>
      <c r="D594" s="807"/>
      <c r="E594" s="284" t="s">
        <v>21</v>
      </c>
      <c r="F594" s="381"/>
      <c r="G594" s="381"/>
      <c r="H594" s="481">
        <v>0</v>
      </c>
      <c r="I594" s="481">
        <v>0</v>
      </c>
      <c r="J594" s="616">
        <v>0</v>
      </c>
      <c r="K594" s="616">
        <v>0</v>
      </c>
      <c r="L594" s="542">
        <v>0</v>
      </c>
      <c r="M594" s="542">
        <v>0</v>
      </c>
      <c r="N594" s="539">
        <v>0</v>
      </c>
      <c r="O594" s="539">
        <v>0</v>
      </c>
      <c r="P594" s="664">
        <v>0</v>
      </c>
      <c r="Q594" s="664">
        <v>0</v>
      </c>
    </row>
    <row r="595" spans="2:17" s="282" customFormat="1" ht="13.5" customHeight="1">
      <c r="B595" s="879"/>
      <c r="C595" s="808"/>
      <c r="D595" s="807"/>
      <c r="E595" s="284" t="s">
        <v>33</v>
      </c>
      <c r="F595" s="381"/>
      <c r="G595" s="381"/>
      <c r="H595" s="481"/>
      <c r="I595" s="481"/>
      <c r="J595" s="616"/>
      <c r="K595" s="616"/>
      <c r="L595" s="542"/>
      <c r="M595" s="542"/>
      <c r="N595" s="539"/>
      <c r="O595" s="539"/>
      <c r="P595" s="664"/>
      <c r="Q595" s="664"/>
    </row>
    <row r="596" spans="2:17" s="282" customFormat="1" ht="13.5" customHeight="1">
      <c r="B596" s="879"/>
      <c r="C596" s="808"/>
      <c r="D596" s="807"/>
      <c r="E596" s="284" t="s">
        <v>69</v>
      </c>
      <c r="F596" s="381"/>
      <c r="G596" s="381"/>
      <c r="H596" s="481">
        <v>33.11</v>
      </c>
      <c r="I596" s="481">
        <v>0</v>
      </c>
      <c r="J596" s="616">
        <v>0</v>
      </c>
      <c r="K596" s="616">
        <v>0</v>
      </c>
      <c r="L596" s="542">
        <v>0</v>
      </c>
      <c r="M596" s="542">
        <v>0</v>
      </c>
      <c r="N596" s="539">
        <v>0</v>
      </c>
      <c r="O596" s="539">
        <v>0</v>
      </c>
      <c r="P596" s="664">
        <v>0</v>
      </c>
      <c r="Q596" s="664">
        <v>0</v>
      </c>
    </row>
    <row r="597" spans="2:17" s="282" customFormat="1" ht="13.5" customHeight="1" thickBot="1">
      <c r="B597" s="880"/>
      <c r="C597" s="882"/>
      <c r="D597" s="884"/>
      <c r="E597" s="293" t="s">
        <v>22</v>
      </c>
      <c r="F597" s="184"/>
      <c r="G597" s="184"/>
      <c r="H597" s="488"/>
      <c r="I597" s="488"/>
      <c r="J597" s="620"/>
      <c r="K597" s="620"/>
      <c r="L597" s="574"/>
      <c r="M597" s="574"/>
      <c r="N597" s="590"/>
      <c r="O597" s="590"/>
      <c r="P597" s="708"/>
      <c r="Q597" s="708"/>
    </row>
    <row r="598" spans="2:17" s="282" customFormat="1" ht="13.5" customHeight="1">
      <c r="B598" s="875"/>
      <c r="C598" s="885" t="s">
        <v>110</v>
      </c>
      <c r="D598" s="873" t="s">
        <v>242</v>
      </c>
      <c r="E598" s="292" t="s">
        <v>19</v>
      </c>
      <c r="F598" s="180"/>
      <c r="G598" s="180"/>
      <c r="H598" s="487">
        <v>0</v>
      </c>
      <c r="I598" s="487">
        <v>0</v>
      </c>
      <c r="J598" s="619">
        <v>56</v>
      </c>
      <c r="K598" s="619">
        <v>0</v>
      </c>
      <c r="L598" s="573">
        <v>56</v>
      </c>
      <c r="M598" s="573">
        <v>56</v>
      </c>
      <c r="N598" s="584">
        <v>56</v>
      </c>
      <c r="O598" s="584">
        <v>56</v>
      </c>
      <c r="P598" s="711">
        <v>300</v>
      </c>
      <c r="Q598" s="711">
        <v>300</v>
      </c>
    </row>
    <row r="599" spans="2:17" s="282" customFormat="1" ht="13.5" customHeight="1">
      <c r="B599" s="876"/>
      <c r="C599" s="843"/>
      <c r="D599" s="826"/>
      <c r="E599" s="284" t="s">
        <v>20</v>
      </c>
      <c r="F599" s="381"/>
      <c r="G599" s="381"/>
      <c r="H599" s="481"/>
      <c r="I599" s="481"/>
      <c r="J599" s="616"/>
      <c r="K599" s="616"/>
      <c r="L599" s="542"/>
      <c r="M599" s="542"/>
      <c r="N599" s="539"/>
      <c r="O599" s="539"/>
      <c r="P599" s="664"/>
      <c r="Q599" s="664"/>
    </row>
    <row r="600" spans="2:17" s="282" customFormat="1" ht="13.5" customHeight="1">
      <c r="B600" s="876"/>
      <c r="C600" s="843"/>
      <c r="D600" s="826"/>
      <c r="E600" s="284" t="s">
        <v>30</v>
      </c>
      <c r="F600" s="381"/>
      <c r="G600" s="381"/>
      <c r="H600" s="481">
        <v>0</v>
      </c>
      <c r="I600" s="481">
        <v>0</v>
      </c>
      <c r="J600" s="616">
        <v>0</v>
      </c>
      <c r="K600" s="616">
        <v>0</v>
      </c>
      <c r="L600" s="542">
        <v>0</v>
      </c>
      <c r="M600" s="542">
        <v>0</v>
      </c>
      <c r="N600" s="539">
        <v>0</v>
      </c>
      <c r="O600" s="539">
        <v>0</v>
      </c>
      <c r="P600" s="664">
        <v>0</v>
      </c>
      <c r="Q600" s="664">
        <v>0</v>
      </c>
    </row>
    <row r="601" spans="2:17" s="282" customFormat="1" ht="13.5" customHeight="1">
      <c r="B601" s="876"/>
      <c r="C601" s="843"/>
      <c r="D601" s="826"/>
      <c r="E601" s="284" t="s">
        <v>21</v>
      </c>
      <c r="F601" s="381"/>
      <c r="G601" s="381"/>
      <c r="H601" s="481">
        <v>0</v>
      </c>
      <c r="I601" s="481">
        <v>0</v>
      </c>
      <c r="J601" s="616">
        <v>0</v>
      </c>
      <c r="K601" s="616">
        <v>0</v>
      </c>
      <c r="L601" s="542">
        <v>0</v>
      </c>
      <c r="M601" s="542">
        <v>0</v>
      </c>
      <c r="N601" s="539">
        <v>0</v>
      </c>
      <c r="O601" s="539">
        <v>0</v>
      </c>
      <c r="P601" s="664">
        <v>0</v>
      </c>
      <c r="Q601" s="664">
        <v>0</v>
      </c>
    </row>
    <row r="602" spans="2:17" s="282" customFormat="1" ht="13.5" customHeight="1">
      <c r="B602" s="876"/>
      <c r="C602" s="843"/>
      <c r="D602" s="826"/>
      <c r="E602" s="284" t="s">
        <v>33</v>
      </c>
      <c r="F602" s="381"/>
      <c r="G602" s="381"/>
      <c r="H602" s="481"/>
      <c r="I602" s="481"/>
      <c r="J602" s="616"/>
      <c r="K602" s="616"/>
      <c r="L602" s="542"/>
      <c r="M602" s="542"/>
      <c r="N602" s="539"/>
      <c r="O602" s="539"/>
      <c r="P602" s="664"/>
      <c r="Q602" s="664"/>
    </row>
    <row r="603" spans="2:17" s="282" customFormat="1" ht="13.5" customHeight="1">
      <c r="B603" s="876"/>
      <c r="C603" s="843"/>
      <c r="D603" s="826"/>
      <c r="E603" s="284" t="s">
        <v>69</v>
      </c>
      <c r="F603" s="381"/>
      <c r="G603" s="381"/>
      <c r="H603" s="481">
        <v>0</v>
      </c>
      <c r="I603" s="481">
        <v>0</v>
      </c>
      <c r="J603" s="616">
        <v>56</v>
      </c>
      <c r="K603" s="616">
        <v>0</v>
      </c>
      <c r="L603" s="542">
        <v>56</v>
      </c>
      <c r="M603" s="542">
        <v>56</v>
      </c>
      <c r="N603" s="539">
        <v>56</v>
      </c>
      <c r="O603" s="539">
        <v>56</v>
      </c>
      <c r="P603" s="664">
        <v>300</v>
      </c>
      <c r="Q603" s="664">
        <v>300</v>
      </c>
    </row>
    <row r="604" spans="2:17" s="282" customFormat="1" ht="13.5" customHeight="1" thickBot="1">
      <c r="B604" s="876"/>
      <c r="C604" s="843"/>
      <c r="D604" s="826"/>
      <c r="E604" s="283" t="s">
        <v>22</v>
      </c>
      <c r="F604" s="108"/>
      <c r="G604" s="108"/>
      <c r="H604" s="469"/>
      <c r="I604" s="469"/>
      <c r="J604" s="611"/>
      <c r="K604" s="611"/>
      <c r="L604" s="641"/>
      <c r="M604" s="641"/>
      <c r="N604" s="657"/>
      <c r="O604" s="657"/>
      <c r="P604" s="665"/>
      <c r="Q604" s="665"/>
    </row>
    <row r="605" spans="2:17" s="673" customFormat="1" ht="13.5" customHeight="1">
      <c r="B605" s="878"/>
      <c r="C605" s="881" t="s">
        <v>110</v>
      </c>
      <c r="D605" s="883" t="s">
        <v>901</v>
      </c>
      <c r="E605" s="685" t="s">
        <v>19</v>
      </c>
      <c r="F605" s="180"/>
      <c r="G605" s="180"/>
      <c r="H605" s="683">
        <v>0</v>
      </c>
      <c r="I605" s="683">
        <v>0</v>
      </c>
      <c r="J605" s="683">
        <v>0</v>
      </c>
      <c r="K605" s="683">
        <v>0</v>
      </c>
      <c r="L605" s="573">
        <v>0</v>
      </c>
      <c r="M605" s="573">
        <v>0</v>
      </c>
      <c r="N605" s="584">
        <v>2118</v>
      </c>
      <c r="O605" s="584">
        <v>1953</v>
      </c>
      <c r="P605" s="711">
        <v>0</v>
      </c>
      <c r="Q605" s="711">
        <v>0</v>
      </c>
    </row>
    <row r="606" spans="2:17" s="673" customFormat="1" ht="13.5" customHeight="1">
      <c r="B606" s="879"/>
      <c r="C606" s="808"/>
      <c r="D606" s="807"/>
      <c r="E606" s="679" t="s">
        <v>20</v>
      </c>
      <c r="F606" s="534"/>
      <c r="G606" s="534"/>
      <c r="H606" s="677"/>
      <c r="I606" s="677"/>
      <c r="J606" s="677"/>
      <c r="K606" s="677"/>
      <c r="L606" s="542"/>
      <c r="M606" s="542"/>
      <c r="N606" s="539"/>
      <c r="O606" s="539"/>
      <c r="P606" s="664"/>
      <c r="Q606" s="664"/>
    </row>
    <row r="607" spans="2:17" s="673" customFormat="1" ht="13.5" customHeight="1">
      <c r="B607" s="879"/>
      <c r="C607" s="808"/>
      <c r="D607" s="807"/>
      <c r="E607" s="679" t="s">
        <v>30</v>
      </c>
      <c r="F607" s="534"/>
      <c r="G607" s="534"/>
      <c r="H607" s="677">
        <v>0</v>
      </c>
      <c r="I607" s="677">
        <v>0</v>
      </c>
      <c r="J607" s="677">
        <v>0</v>
      </c>
      <c r="K607" s="677">
        <v>0</v>
      </c>
      <c r="L607" s="542">
        <v>0</v>
      </c>
      <c r="M607" s="542">
        <v>0</v>
      </c>
      <c r="N607" s="539">
        <v>0</v>
      </c>
      <c r="O607" s="539">
        <v>0</v>
      </c>
      <c r="P607" s="664">
        <v>0</v>
      </c>
      <c r="Q607" s="664">
        <v>0</v>
      </c>
    </row>
    <row r="608" spans="2:17" s="673" customFormat="1" ht="13.5" customHeight="1">
      <c r="B608" s="879"/>
      <c r="C608" s="808"/>
      <c r="D608" s="807"/>
      <c r="E608" s="679" t="s">
        <v>21</v>
      </c>
      <c r="F608" s="534"/>
      <c r="G608" s="534"/>
      <c r="H608" s="677">
        <v>0</v>
      </c>
      <c r="I608" s="677">
        <v>0</v>
      </c>
      <c r="J608" s="677">
        <v>0</v>
      </c>
      <c r="K608" s="677">
        <v>0</v>
      </c>
      <c r="L608" s="542">
        <v>0</v>
      </c>
      <c r="M608" s="542">
        <v>0</v>
      </c>
      <c r="N608" s="539">
        <v>2118</v>
      </c>
      <c r="O608" s="539">
        <v>1953</v>
      </c>
      <c r="P608" s="664">
        <v>0</v>
      </c>
      <c r="Q608" s="664">
        <v>0</v>
      </c>
    </row>
    <row r="609" spans="2:17" s="673" customFormat="1" ht="13.5" customHeight="1">
      <c r="B609" s="879"/>
      <c r="C609" s="808"/>
      <c r="D609" s="807"/>
      <c r="E609" s="679" t="s">
        <v>33</v>
      </c>
      <c r="F609" s="534"/>
      <c r="G609" s="534"/>
      <c r="H609" s="677"/>
      <c r="I609" s="677"/>
      <c r="J609" s="677"/>
      <c r="K609" s="677"/>
      <c r="L609" s="542"/>
      <c r="M609" s="542"/>
      <c r="N609" s="539"/>
      <c r="O609" s="539"/>
      <c r="P609" s="664"/>
      <c r="Q609" s="664"/>
    </row>
    <row r="610" spans="2:17" s="673" customFormat="1" ht="13.5" customHeight="1">
      <c r="B610" s="879"/>
      <c r="C610" s="808"/>
      <c r="D610" s="807"/>
      <c r="E610" s="679" t="s">
        <v>69</v>
      </c>
      <c r="F610" s="534"/>
      <c r="G610" s="534"/>
      <c r="H610" s="677">
        <v>0</v>
      </c>
      <c r="I610" s="677">
        <v>0</v>
      </c>
      <c r="J610" s="677">
        <v>0</v>
      </c>
      <c r="K610" s="677">
        <v>0</v>
      </c>
      <c r="L610" s="542">
        <v>0</v>
      </c>
      <c r="M610" s="542">
        <v>0</v>
      </c>
      <c r="N610" s="539">
        <v>0</v>
      </c>
      <c r="O610" s="539">
        <v>0</v>
      </c>
      <c r="P610" s="664">
        <v>0</v>
      </c>
      <c r="Q610" s="664">
        <v>0</v>
      </c>
    </row>
    <row r="611" spans="2:17" s="673" customFormat="1" ht="13.5" customHeight="1" thickBot="1">
      <c r="B611" s="899"/>
      <c r="C611" s="798"/>
      <c r="D611" s="800"/>
      <c r="E611" s="674" t="s">
        <v>22</v>
      </c>
      <c r="F611" s="108"/>
      <c r="G611" s="108"/>
      <c r="H611" s="675"/>
      <c r="I611" s="675"/>
      <c r="J611" s="675"/>
      <c r="K611" s="675"/>
      <c r="L611" s="641"/>
      <c r="M611" s="641"/>
      <c r="N611" s="657"/>
      <c r="O611" s="657"/>
      <c r="P611" s="665"/>
      <c r="Q611" s="665"/>
    </row>
    <row r="612" spans="2:17" s="673" customFormat="1" ht="13.5" customHeight="1">
      <c r="B612" s="878"/>
      <c r="C612" s="881" t="s">
        <v>110</v>
      </c>
      <c r="D612" s="883" t="s">
        <v>902</v>
      </c>
      <c r="E612" s="685" t="s">
        <v>19</v>
      </c>
      <c r="F612" s="180"/>
      <c r="G612" s="180"/>
      <c r="H612" s="683">
        <v>0</v>
      </c>
      <c r="I612" s="683">
        <v>0</v>
      </c>
      <c r="J612" s="683">
        <v>0</v>
      </c>
      <c r="K612" s="683">
        <v>0</v>
      </c>
      <c r="L612" s="573">
        <v>0</v>
      </c>
      <c r="M612" s="573">
        <v>0</v>
      </c>
      <c r="N612" s="584">
        <v>235.5</v>
      </c>
      <c r="O612" s="584">
        <v>217</v>
      </c>
      <c r="P612" s="711">
        <v>0</v>
      </c>
      <c r="Q612" s="711">
        <v>0</v>
      </c>
    </row>
    <row r="613" spans="2:17" s="673" customFormat="1" ht="13.5" customHeight="1">
      <c r="B613" s="879"/>
      <c r="C613" s="808"/>
      <c r="D613" s="807"/>
      <c r="E613" s="679" t="s">
        <v>20</v>
      </c>
      <c r="F613" s="534"/>
      <c r="G613" s="534"/>
      <c r="H613" s="677"/>
      <c r="I613" s="677"/>
      <c r="J613" s="677"/>
      <c r="K613" s="677"/>
      <c r="L613" s="542"/>
      <c r="M613" s="542"/>
      <c r="N613" s="539"/>
      <c r="O613" s="539"/>
      <c r="P613" s="664"/>
      <c r="Q613" s="664"/>
    </row>
    <row r="614" spans="2:17" s="673" customFormat="1" ht="13.5" customHeight="1">
      <c r="B614" s="879"/>
      <c r="C614" s="808"/>
      <c r="D614" s="807"/>
      <c r="E614" s="679" t="s">
        <v>30</v>
      </c>
      <c r="F614" s="534"/>
      <c r="G614" s="534"/>
      <c r="H614" s="677">
        <v>0</v>
      </c>
      <c r="I614" s="677">
        <v>0</v>
      </c>
      <c r="J614" s="677">
        <v>0</v>
      </c>
      <c r="K614" s="677">
        <v>0</v>
      </c>
      <c r="L614" s="542">
        <v>0</v>
      </c>
      <c r="M614" s="542">
        <v>0</v>
      </c>
      <c r="N614" s="539">
        <v>0</v>
      </c>
      <c r="O614" s="539">
        <v>0</v>
      </c>
      <c r="P614" s="664">
        <v>0</v>
      </c>
      <c r="Q614" s="664">
        <v>0</v>
      </c>
    </row>
    <row r="615" spans="2:17" s="673" customFormat="1" ht="13.5" customHeight="1">
      <c r="B615" s="879"/>
      <c r="C615" s="808"/>
      <c r="D615" s="807"/>
      <c r="E615" s="679" t="s">
        <v>21</v>
      </c>
      <c r="F615" s="534"/>
      <c r="G615" s="534"/>
      <c r="H615" s="677">
        <v>0</v>
      </c>
      <c r="I615" s="677">
        <v>0</v>
      </c>
      <c r="J615" s="677">
        <v>0</v>
      </c>
      <c r="K615" s="677">
        <v>0</v>
      </c>
      <c r="L615" s="542">
        <v>0</v>
      </c>
      <c r="M615" s="542">
        <v>0</v>
      </c>
      <c r="N615" s="539">
        <v>0</v>
      </c>
      <c r="O615" s="539">
        <v>0</v>
      </c>
      <c r="P615" s="664">
        <v>0</v>
      </c>
      <c r="Q615" s="664">
        <v>0</v>
      </c>
    </row>
    <row r="616" spans="2:17" s="673" customFormat="1" ht="13.5" customHeight="1">
      <c r="B616" s="879"/>
      <c r="C616" s="808"/>
      <c r="D616" s="807"/>
      <c r="E616" s="679" t="s">
        <v>33</v>
      </c>
      <c r="F616" s="534"/>
      <c r="G616" s="534"/>
      <c r="H616" s="677"/>
      <c r="I616" s="677"/>
      <c r="J616" s="677"/>
      <c r="K616" s="677"/>
      <c r="L616" s="542"/>
      <c r="M616" s="542"/>
      <c r="N616" s="539"/>
      <c r="O616" s="539"/>
      <c r="P616" s="664"/>
      <c r="Q616" s="664"/>
    </row>
    <row r="617" spans="2:17" s="673" customFormat="1" ht="13.5" customHeight="1">
      <c r="B617" s="879"/>
      <c r="C617" s="808"/>
      <c r="D617" s="807"/>
      <c r="E617" s="679" t="s">
        <v>69</v>
      </c>
      <c r="F617" s="534"/>
      <c r="G617" s="534"/>
      <c r="H617" s="677">
        <v>0</v>
      </c>
      <c r="I617" s="677">
        <v>0</v>
      </c>
      <c r="J617" s="677">
        <v>0</v>
      </c>
      <c r="K617" s="677">
        <v>0</v>
      </c>
      <c r="L617" s="542">
        <v>0</v>
      </c>
      <c r="M617" s="542">
        <v>0</v>
      </c>
      <c r="N617" s="539">
        <v>235.5</v>
      </c>
      <c r="O617" s="539">
        <v>217</v>
      </c>
      <c r="P617" s="664">
        <v>0</v>
      </c>
      <c r="Q617" s="664">
        <v>0</v>
      </c>
    </row>
    <row r="618" spans="2:17" s="673" customFormat="1" ht="13.5" customHeight="1" thickBot="1">
      <c r="B618" s="880"/>
      <c r="C618" s="882"/>
      <c r="D618" s="884"/>
      <c r="E618" s="686" t="s">
        <v>22</v>
      </c>
      <c r="F618" s="184"/>
      <c r="G618" s="184"/>
      <c r="H618" s="684"/>
      <c r="I618" s="684"/>
      <c r="J618" s="684"/>
      <c r="K618" s="684"/>
      <c r="L618" s="574"/>
      <c r="M618" s="574"/>
      <c r="N618" s="590"/>
      <c r="O618" s="590"/>
      <c r="P618" s="708"/>
      <c r="Q618" s="708"/>
    </row>
    <row r="619" spans="2:17" s="282" customFormat="1" ht="13.5" customHeight="1">
      <c r="B619" s="910"/>
      <c r="C619" s="909" t="s">
        <v>126</v>
      </c>
      <c r="D619" s="909" t="s">
        <v>556</v>
      </c>
      <c r="E619" s="689" t="s">
        <v>19</v>
      </c>
      <c r="F619" s="680">
        <v>16277.35</v>
      </c>
      <c r="G619" s="680">
        <v>11308.88</v>
      </c>
      <c r="H619" s="680">
        <f>H621+H622+H624</f>
        <v>3113.5499999999997</v>
      </c>
      <c r="I619" s="680">
        <f t="shared" ref="I619" si="395">I621+I622+I624</f>
        <v>1776.6999999999998</v>
      </c>
      <c r="J619" s="680">
        <f>J621+J622+J624</f>
        <v>7991.38</v>
      </c>
      <c r="K619" s="680">
        <f t="shared" ref="K619" si="396">K621+K622+K624</f>
        <v>4875.8900000000003</v>
      </c>
      <c r="L619" s="591">
        <f>L621+L622+L624</f>
        <v>13670.635184999997</v>
      </c>
      <c r="M619" s="591">
        <f t="shared" ref="M619:N619" si="397">M621+M622+M624</f>
        <v>8347.5554800000009</v>
      </c>
      <c r="N619" s="591">
        <f t="shared" si="397"/>
        <v>16334.258809999996</v>
      </c>
      <c r="O619" s="591">
        <f t="shared" ref="O619:Q619" si="398">O621+O622+O624</f>
        <v>13143.527889999996</v>
      </c>
      <c r="P619" s="591">
        <f t="shared" si="398"/>
        <v>7144.96</v>
      </c>
      <c r="Q619" s="591">
        <f t="shared" si="398"/>
        <v>7300</v>
      </c>
    </row>
    <row r="620" spans="2:17" s="282" customFormat="1" ht="13.5" customHeight="1">
      <c r="B620" s="910"/>
      <c r="C620" s="909"/>
      <c r="D620" s="909"/>
      <c r="E620" s="288" t="s">
        <v>20</v>
      </c>
      <c r="F620" s="318"/>
      <c r="G620" s="318"/>
      <c r="H620" s="285"/>
      <c r="I620" s="380"/>
      <c r="J620" s="474"/>
      <c r="K620" s="474"/>
      <c r="L620" s="571"/>
      <c r="M620" s="571"/>
      <c r="N620" s="571"/>
      <c r="O620" s="571"/>
      <c r="P620" s="571"/>
      <c r="Q620" s="571"/>
    </row>
    <row r="621" spans="2:17" s="282" customFormat="1" ht="13.5" customHeight="1">
      <c r="B621" s="910"/>
      <c r="C621" s="909"/>
      <c r="D621" s="909"/>
      <c r="E621" s="288" t="s">
        <v>30</v>
      </c>
      <c r="F621" s="318">
        <v>0</v>
      </c>
      <c r="G621" s="318">
        <v>0</v>
      </c>
      <c r="H621" s="285">
        <f>H628+H635+H642+H649+H656+H663+H691+H698+H712+H719+H726+H733</f>
        <v>0</v>
      </c>
      <c r="I621" s="380">
        <f t="shared" ref="I621" si="399">I628+I635+I642+I649+I656+I663+I691+I698+I712+I719+I726+I733</f>
        <v>0</v>
      </c>
      <c r="J621" s="474">
        <f>J628+J635+J642+J649+J656+J663+J670+J677+J684+J691+J698+J705+J712+J719+J726+J733</f>
        <v>0</v>
      </c>
      <c r="K621" s="474">
        <f t="shared" ref="K621" si="400">K628+K635+K642+K649+K656+K663+K670+K677+K684+K691+K698+K705+K712+K719+K726+K733</f>
        <v>0</v>
      </c>
      <c r="L621" s="571">
        <f>L628+L635+L642+L649+L656+L663+L670+L677+L684+L691+L698+L705+L712+L719+L726+L733+L740</f>
        <v>0</v>
      </c>
      <c r="M621" s="571">
        <f t="shared" ref="M621:N621" si="401">M628+M635+M642+M649+M656+M663+M670+M677+M684+M691+M698+M705+M712+M719+M726+M733+M740</f>
        <v>0</v>
      </c>
      <c r="N621" s="571">
        <f t="shared" si="401"/>
        <v>0</v>
      </c>
      <c r="O621" s="571">
        <f t="shared" ref="O621:Q621" si="402">O628+O635+O642+O649+O656+O663+O670+O677+O684+O691+O698+O705+O712+O719+O726+O733+O740</f>
        <v>0</v>
      </c>
      <c r="P621" s="571">
        <f t="shared" si="402"/>
        <v>0</v>
      </c>
      <c r="Q621" s="571">
        <f t="shared" si="402"/>
        <v>0</v>
      </c>
    </row>
    <row r="622" spans="2:17" s="282" customFormat="1" ht="13.5" customHeight="1">
      <c r="B622" s="910"/>
      <c r="C622" s="909"/>
      <c r="D622" s="909"/>
      <c r="E622" s="288" t="s">
        <v>21</v>
      </c>
      <c r="F622" s="318">
        <v>0</v>
      </c>
      <c r="G622" s="318">
        <v>0</v>
      </c>
      <c r="H622" s="285">
        <f>H629+H636+H643+H650+H657+H664+H692+H699+H713+H720+H727+H734</f>
        <v>0</v>
      </c>
      <c r="I622" s="380">
        <f t="shared" ref="I622" si="403">I629+I636+I643+I650+I657+I664+I692+I699+I713+I720+I727+I734</f>
        <v>0</v>
      </c>
      <c r="J622" s="474">
        <f>J629+J636+J643+J650+J657+J664+J671+J678+J685+J692+J699+J706+J713+J720+J727+J734</f>
        <v>0</v>
      </c>
      <c r="K622" s="474">
        <f t="shared" ref="K622" si="404">K629+K636+K643+K650+K657+K664+K671+K678+K685+K692+K699+K706+K713+K720+K727+K734</f>
        <v>0</v>
      </c>
      <c r="L622" s="571">
        <f>L629+L636+L643+L650+L657+L664+L671+L678+L685+L692+L699+L706+L713+L720+L727+L734+L741</f>
        <v>0</v>
      </c>
      <c r="M622" s="571">
        <f t="shared" ref="M622:N622" si="405">M629+M636+M643+M650+M657+M664+M671+M678+M685+M692+M699+M706+M713+M720+M727+M734+M741</f>
        <v>0</v>
      </c>
      <c r="N622" s="571">
        <f t="shared" si="405"/>
        <v>0</v>
      </c>
      <c r="O622" s="571">
        <f t="shared" ref="O622:Q622" si="406">O629+O636+O643+O650+O657+O664+O671+O678+O685+O692+O699+O706+O713+O720+O727+O734+O741</f>
        <v>0</v>
      </c>
      <c r="P622" s="571">
        <f t="shared" si="406"/>
        <v>0</v>
      </c>
      <c r="Q622" s="571">
        <f t="shared" si="406"/>
        <v>0</v>
      </c>
    </row>
    <row r="623" spans="2:17" s="282" customFormat="1" ht="13.5" customHeight="1">
      <c r="B623" s="910"/>
      <c r="C623" s="909"/>
      <c r="D623" s="909"/>
      <c r="E623" s="288" t="s">
        <v>33</v>
      </c>
      <c r="F623" s="318"/>
      <c r="G623" s="318"/>
      <c r="H623" s="285"/>
      <c r="I623" s="380"/>
      <c r="J623" s="474"/>
      <c r="K623" s="474"/>
      <c r="L623" s="571"/>
      <c r="M623" s="571"/>
      <c r="N623" s="571"/>
      <c r="O623" s="571"/>
      <c r="P623" s="571"/>
      <c r="Q623" s="571"/>
    </row>
    <row r="624" spans="2:17" s="282" customFormat="1" ht="13.5" customHeight="1">
      <c r="B624" s="910"/>
      <c r="C624" s="909"/>
      <c r="D624" s="909"/>
      <c r="E624" s="288" t="s">
        <v>69</v>
      </c>
      <c r="F624" s="318">
        <v>16277.35</v>
      </c>
      <c r="G624" s="318">
        <v>11308.88</v>
      </c>
      <c r="H624" s="285">
        <f>H631+H638+H645+H652+H659+H666+H694+H701+H715+H722+H729+H736</f>
        <v>3113.5499999999997</v>
      </c>
      <c r="I624" s="380">
        <f t="shared" ref="I624" si="407">I631+I638+I645+I652+I659+I666+I694+I701+I715+I722+I729+I736</f>
        <v>1776.6999999999998</v>
      </c>
      <c r="J624" s="474">
        <f>J631+J638+J645+J652+J659+J666+J673+J680+J687+J694+J701+J708+J715+J722+J729+J736</f>
        <v>7991.38</v>
      </c>
      <c r="K624" s="474">
        <f t="shared" ref="K624" si="408">K631+K638+K645+K652+K659+K666+K673+K680+K687+K694+K701+K708+K715+K722+K729+K736</f>
        <v>4875.8900000000003</v>
      </c>
      <c r="L624" s="571">
        <f>L631+L638+L645+L652+L659+L666+L673+L680+L687+L694+L701+L708+L715+L722+L729+L736+L743</f>
        <v>13670.635184999997</v>
      </c>
      <c r="M624" s="571">
        <f t="shared" ref="M624:N624" si="409">M631+M638+M645+M652+M659+M666+M673+M680+M687+M694+M701+M708+M715+M722+M729+M736+M743</f>
        <v>8347.5554800000009</v>
      </c>
      <c r="N624" s="571">
        <f t="shared" si="409"/>
        <v>16334.258809999996</v>
      </c>
      <c r="O624" s="571">
        <f t="shared" ref="O624:Q624" si="410">O631+O638+O645+O652+O659+O666+O673+O680+O687+O694+O701+O708+O715+O722+O729+O736+O743</f>
        <v>13143.527889999996</v>
      </c>
      <c r="P624" s="571">
        <f t="shared" si="410"/>
        <v>7144.96</v>
      </c>
      <c r="Q624" s="571">
        <f t="shared" si="410"/>
        <v>7300</v>
      </c>
    </row>
    <row r="625" spans="2:17" s="282" customFormat="1" ht="13.5" customHeight="1" thickBot="1">
      <c r="B625" s="911"/>
      <c r="C625" s="912"/>
      <c r="D625" s="912"/>
      <c r="E625" s="291" t="s">
        <v>22</v>
      </c>
      <c r="F625" s="202"/>
      <c r="G625" s="202"/>
      <c r="H625" s="202"/>
      <c r="I625" s="202"/>
      <c r="J625" s="202"/>
      <c r="K625" s="202"/>
      <c r="L625" s="576"/>
      <c r="M625" s="576"/>
      <c r="N625" s="576"/>
      <c r="O625" s="576"/>
      <c r="P625" s="576"/>
      <c r="Q625" s="576"/>
    </row>
    <row r="626" spans="2:17" ht="13.5" customHeight="1">
      <c r="B626" s="878"/>
      <c r="C626" s="881" t="s">
        <v>244</v>
      </c>
      <c r="D626" s="904" t="s">
        <v>245</v>
      </c>
      <c r="E626" s="312" t="s">
        <v>19</v>
      </c>
      <c r="F626" s="180"/>
      <c r="G626" s="180"/>
      <c r="H626" s="487">
        <v>827.9</v>
      </c>
      <c r="I626" s="487">
        <v>806.71</v>
      </c>
      <c r="J626" s="619">
        <v>1954.89</v>
      </c>
      <c r="K626" s="619">
        <v>1848.03</v>
      </c>
      <c r="L626" s="573">
        <v>3099.2285200000001</v>
      </c>
      <c r="M626" s="573">
        <v>2712.4080300000001</v>
      </c>
      <c r="N626" s="584">
        <v>3826.335</v>
      </c>
      <c r="O626" s="584">
        <v>3769.1352200000001</v>
      </c>
      <c r="P626" s="711">
        <v>6544.96</v>
      </c>
      <c r="Q626" s="711">
        <v>6700</v>
      </c>
    </row>
    <row r="627" spans="2:17" ht="13.5" customHeight="1">
      <c r="B627" s="879"/>
      <c r="C627" s="808"/>
      <c r="D627" s="905"/>
      <c r="E627" s="310" t="s">
        <v>20</v>
      </c>
      <c r="F627" s="381"/>
      <c r="G627" s="381"/>
      <c r="H627" s="481"/>
      <c r="I627" s="481"/>
      <c r="J627" s="616"/>
      <c r="K627" s="616"/>
      <c r="L627" s="542"/>
      <c r="M627" s="542"/>
      <c r="N627" s="539"/>
      <c r="O627" s="539"/>
      <c r="P627" s="664"/>
      <c r="Q627" s="664"/>
    </row>
    <row r="628" spans="2:17" ht="13.5" customHeight="1">
      <c r="B628" s="879"/>
      <c r="C628" s="808"/>
      <c r="D628" s="905"/>
      <c r="E628" s="310" t="s">
        <v>30</v>
      </c>
      <c r="F628" s="381"/>
      <c r="G628" s="381"/>
      <c r="H628" s="481">
        <v>0</v>
      </c>
      <c r="I628" s="481">
        <v>0</v>
      </c>
      <c r="J628" s="616">
        <v>0</v>
      </c>
      <c r="K628" s="616">
        <v>0</v>
      </c>
      <c r="L628" s="542">
        <v>0</v>
      </c>
      <c r="M628" s="542">
        <v>0</v>
      </c>
      <c r="N628" s="539">
        <v>0</v>
      </c>
      <c r="O628" s="539">
        <v>0</v>
      </c>
      <c r="P628" s="664">
        <v>0</v>
      </c>
      <c r="Q628" s="664">
        <v>0</v>
      </c>
    </row>
    <row r="629" spans="2:17" ht="13.5" customHeight="1">
      <c r="B629" s="879"/>
      <c r="C629" s="808"/>
      <c r="D629" s="905"/>
      <c r="E629" s="310" t="s">
        <v>21</v>
      </c>
      <c r="F629" s="381"/>
      <c r="G629" s="381"/>
      <c r="H629" s="481">
        <v>0</v>
      </c>
      <c r="I629" s="481">
        <v>0</v>
      </c>
      <c r="J629" s="616">
        <v>0</v>
      </c>
      <c r="K629" s="616">
        <v>0</v>
      </c>
      <c r="L629" s="542">
        <v>0</v>
      </c>
      <c r="M629" s="542">
        <v>0</v>
      </c>
      <c r="N629" s="539">
        <v>0</v>
      </c>
      <c r="O629" s="539">
        <v>0</v>
      </c>
      <c r="P629" s="664">
        <v>0</v>
      </c>
      <c r="Q629" s="664">
        <v>0</v>
      </c>
    </row>
    <row r="630" spans="2:17" ht="13.5" customHeight="1">
      <c r="B630" s="879"/>
      <c r="C630" s="808"/>
      <c r="D630" s="905"/>
      <c r="E630" s="310" t="s">
        <v>33</v>
      </c>
      <c r="F630" s="381"/>
      <c r="G630" s="381"/>
      <c r="H630" s="481"/>
      <c r="I630" s="481"/>
      <c r="J630" s="616"/>
      <c r="K630" s="616"/>
      <c r="L630" s="542"/>
      <c r="M630" s="542"/>
      <c r="N630" s="539"/>
      <c r="O630" s="539"/>
      <c r="P630" s="664"/>
      <c r="Q630" s="664"/>
    </row>
    <row r="631" spans="2:17" ht="13.5" customHeight="1">
      <c r="B631" s="879"/>
      <c r="C631" s="808"/>
      <c r="D631" s="905"/>
      <c r="E631" s="310" t="s">
        <v>69</v>
      </c>
      <c r="F631" s="381"/>
      <c r="G631" s="381"/>
      <c r="H631" s="481">
        <v>827.9</v>
      </c>
      <c r="I631" s="481">
        <v>806.71</v>
      </c>
      <c r="J631" s="616">
        <v>1954.89</v>
      </c>
      <c r="K631" s="616">
        <v>1848.03</v>
      </c>
      <c r="L631" s="542">
        <v>3099.2285200000001</v>
      </c>
      <c r="M631" s="542">
        <v>2712.4080300000001</v>
      </c>
      <c r="N631" s="539">
        <v>3826.335</v>
      </c>
      <c r="O631" s="539">
        <v>3769.1352200000001</v>
      </c>
      <c r="P631" s="664">
        <v>6544.96</v>
      </c>
      <c r="Q631" s="664">
        <v>6700</v>
      </c>
    </row>
    <row r="632" spans="2:17" ht="13.5" customHeight="1" thickBot="1">
      <c r="B632" s="880"/>
      <c r="C632" s="882"/>
      <c r="D632" s="906"/>
      <c r="E632" s="311" t="s">
        <v>22</v>
      </c>
      <c r="F632" s="184"/>
      <c r="G632" s="184"/>
      <c r="H632" s="488"/>
      <c r="I632" s="488"/>
      <c r="J632" s="620"/>
      <c r="K632" s="620"/>
      <c r="L632" s="574"/>
      <c r="M632" s="574"/>
      <c r="N632" s="590"/>
      <c r="O632" s="590"/>
      <c r="P632" s="708"/>
      <c r="Q632" s="708"/>
    </row>
    <row r="633" spans="2:17" s="307" customFormat="1" ht="13.5" customHeight="1">
      <c r="B633" s="878"/>
      <c r="C633" s="881" t="s">
        <v>110</v>
      </c>
      <c r="D633" s="904" t="s">
        <v>245</v>
      </c>
      <c r="E633" s="312" t="s">
        <v>19</v>
      </c>
      <c r="F633" s="180"/>
      <c r="G633" s="180"/>
      <c r="H633" s="487">
        <v>1029.2</v>
      </c>
      <c r="I633" s="487">
        <v>520.25</v>
      </c>
      <c r="J633" s="619">
        <v>3779.75</v>
      </c>
      <c r="K633" s="619">
        <v>1607.83</v>
      </c>
      <c r="L633" s="573">
        <v>7102.8825200000001</v>
      </c>
      <c r="M633" s="573">
        <v>3072.2417099999998</v>
      </c>
      <c r="N633" s="584">
        <v>8153.5184499999996</v>
      </c>
      <c r="O633" s="584">
        <v>5310.3141100000003</v>
      </c>
      <c r="P633" s="711">
        <v>0</v>
      </c>
      <c r="Q633" s="711">
        <v>0</v>
      </c>
    </row>
    <row r="634" spans="2:17" s="307" customFormat="1" ht="13.5" customHeight="1">
      <c r="B634" s="879"/>
      <c r="C634" s="808"/>
      <c r="D634" s="905"/>
      <c r="E634" s="310" t="s">
        <v>20</v>
      </c>
      <c r="F634" s="381"/>
      <c r="G634" s="381"/>
      <c r="H634" s="481"/>
      <c r="I634" s="481"/>
      <c r="J634" s="616"/>
      <c r="K634" s="616"/>
      <c r="L634" s="542"/>
      <c r="M634" s="542"/>
      <c r="N634" s="539"/>
      <c r="O634" s="539"/>
      <c r="P634" s="664"/>
      <c r="Q634" s="664"/>
    </row>
    <row r="635" spans="2:17" s="307" customFormat="1" ht="13.5" customHeight="1">
      <c r="B635" s="879"/>
      <c r="C635" s="808"/>
      <c r="D635" s="905"/>
      <c r="E635" s="310" t="s">
        <v>30</v>
      </c>
      <c r="F635" s="381"/>
      <c r="G635" s="381"/>
      <c r="H635" s="481">
        <v>0</v>
      </c>
      <c r="I635" s="481">
        <v>0</v>
      </c>
      <c r="J635" s="616">
        <v>0</v>
      </c>
      <c r="K635" s="616">
        <v>0</v>
      </c>
      <c r="L635" s="542">
        <v>0</v>
      </c>
      <c r="M635" s="542">
        <v>0</v>
      </c>
      <c r="N635" s="539">
        <v>0</v>
      </c>
      <c r="O635" s="539">
        <v>0</v>
      </c>
      <c r="P635" s="664">
        <v>0</v>
      </c>
      <c r="Q635" s="664">
        <v>0</v>
      </c>
    </row>
    <row r="636" spans="2:17" s="307" customFormat="1" ht="13.5" customHeight="1">
      <c r="B636" s="879"/>
      <c r="C636" s="808"/>
      <c r="D636" s="905"/>
      <c r="E636" s="310" t="s">
        <v>21</v>
      </c>
      <c r="F636" s="381"/>
      <c r="G636" s="381"/>
      <c r="H636" s="481">
        <v>0</v>
      </c>
      <c r="I636" s="481">
        <v>0</v>
      </c>
      <c r="J636" s="616">
        <v>0</v>
      </c>
      <c r="K636" s="616">
        <v>0</v>
      </c>
      <c r="L636" s="542">
        <v>0</v>
      </c>
      <c r="M636" s="542">
        <v>0</v>
      </c>
      <c r="N636" s="539">
        <v>0</v>
      </c>
      <c r="O636" s="539">
        <v>0</v>
      </c>
      <c r="P636" s="664">
        <v>0</v>
      </c>
      <c r="Q636" s="664">
        <v>0</v>
      </c>
    </row>
    <row r="637" spans="2:17" s="307" customFormat="1" ht="13.5" customHeight="1">
      <c r="B637" s="879"/>
      <c r="C637" s="808"/>
      <c r="D637" s="905"/>
      <c r="E637" s="310" t="s">
        <v>33</v>
      </c>
      <c r="F637" s="381"/>
      <c r="G637" s="381"/>
      <c r="H637" s="481"/>
      <c r="I637" s="481"/>
      <c r="J637" s="616"/>
      <c r="K637" s="616"/>
      <c r="L637" s="542"/>
      <c r="M637" s="542"/>
      <c r="N637" s="539"/>
      <c r="O637" s="539"/>
      <c r="P637" s="664"/>
      <c r="Q637" s="664"/>
    </row>
    <row r="638" spans="2:17" s="307" customFormat="1" ht="13.5" customHeight="1">
      <c r="B638" s="879"/>
      <c r="C638" s="808"/>
      <c r="D638" s="905"/>
      <c r="E638" s="310" t="s">
        <v>69</v>
      </c>
      <c r="F638" s="381"/>
      <c r="G638" s="381"/>
      <c r="H638" s="481">
        <v>1029.2</v>
      </c>
      <c r="I638" s="481">
        <v>520.25</v>
      </c>
      <c r="J638" s="616">
        <v>3779.75</v>
      </c>
      <c r="K638" s="616">
        <v>1607.83</v>
      </c>
      <c r="L638" s="542">
        <v>7102.8825200000001</v>
      </c>
      <c r="M638" s="542">
        <v>3072.2417099999998</v>
      </c>
      <c r="N638" s="539">
        <v>8153.5184499999996</v>
      </c>
      <c r="O638" s="539">
        <v>5310.3141100000003</v>
      </c>
      <c r="P638" s="664">
        <v>0</v>
      </c>
      <c r="Q638" s="664">
        <v>0</v>
      </c>
    </row>
    <row r="639" spans="2:17" s="307" customFormat="1" ht="13.5" customHeight="1" thickBot="1">
      <c r="B639" s="880"/>
      <c r="C639" s="882"/>
      <c r="D639" s="906"/>
      <c r="E639" s="311" t="s">
        <v>22</v>
      </c>
      <c r="F639" s="184"/>
      <c r="G639" s="184"/>
      <c r="H639" s="488"/>
      <c r="I639" s="488"/>
      <c r="J639" s="620"/>
      <c r="K639" s="620"/>
      <c r="L639" s="574"/>
      <c r="M639" s="574"/>
      <c r="N639" s="590"/>
      <c r="O639" s="590"/>
      <c r="P639" s="708"/>
      <c r="Q639" s="708"/>
    </row>
    <row r="640" spans="2:17" s="307" customFormat="1" ht="13.5" customHeight="1">
      <c r="B640" s="878"/>
      <c r="C640" s="881" t="s">
        <v>246</v>
      </c>
      <c r="D640" s="904" t="s">
        <v>245</v>
      </c>
      <c r="E640" s="312" t="s">
        <v>19</v>
      </c>
      <c r="F640" s="180"/>
      <c r="G640" s="180"/>
      <c r="H640" s="487">
        <v>0.4</v>
      </c>
      <c r="I640" s="487">
        <v>0</v>
      </c>
      <c r="J640" s="619">
        <v>0.88</v>
      </c>
      <c r="K640" s="619">
        <v>0.55000000000000004</v>
      </c>
      <c r="L640" s="573">
        <v>1.22</v>
      </c>
      <c r="M640" s="573">
        <v>1.17</v>
      </c>
      <c r="N640" s="584">
        <v>2.133</v>
      </c>
      <c r="O640" s="584">
        <v>2.073</v>
      </c>
      <c r="P640" s="711">
        <v>0</v>
      </c>
      <c r="Q640" s="711">
        <v>0</v>
      </c>
    </row>
    <row r="641" spans="2:17" s="307" customFormat="1" ht="13.5" customHeight="1">
      <c r="B641" s="879"/>
      <c r="C641" s="808"/>
      <c r="D641" s="905"/>
      <c r="E641" s="310" t="s">
        <v>20</v>
      </c>
      <c r="F641" s="381"/>
      <c r="G641" s="381"/>
      <c r="H641" s="481"/>
      <c r="I641" s="481"/>
      <c r="J641" s="616"/>
      <c r="K641" s="616"/>
      <c r="L641" s="542"/>
      <c r="M641" s="542"/>
      <c r="N641" s="539"/>
      <c r="O641" s="539"/>
      <c r="P641" s="664"/>
      <c r="Q641" s="664"/>
    </row>
    <row r="642" spans="2:17" s="307" customFormat="1" ht="13.5" customHeight="1">
      <c r="B642" s="879"/>
      <c r="C642" s="808"/>
      <c r="D642" s="905"/>
      <c r="E642" s="310" t="s">
        <v>30</v>
      </c>
      <c r="F642" s="381"/>
      <c r="G642" s="381"/>
      <c r="H642" s="481">
        <v>0</v>
      </c>
      <c r="I642" s="481">
        <v>0</v>
      </c>
      <c r="J642" s="616">
        <v>0</v>
      </c>
      <c r="K642" s="616">
        <v>0</v>
      </c>
      <c r="L642" s="542">
        <v>0</v>
      </c>
      <c r="M642" s="542">
        <v>0</v>
      </c>
      <c r="N642" s="539">
        <v>0</v>
      </c>
      <c r="O642" s="539">
        <v>0</v>
      </c>
      <c r="P642" s="664">
        <v>0</v>
      </c>
      <c r="Q642" s="664">
        <v>0</v>
      </c>
    </row>
    <row r="643" spans="2:17" s="307" customFormat="1" ht="13.5" customHeight="1">
      <c r="B643" s="879"/>
      <c r="C643" s="808"/>
      <c r="D643" s="905"/>
      <c r="E643" s="310" t="s">
        <v>21</v>
      </c>
      <c r="F643" s="381"/>
      <c r="G643" s="381"/>
      <c r="H643" s="481">
        <v>0</v>
      </c>
      <c r="I643" s="481">
        <v>0</v>
      </c>
      <c r="J643" s="616">
        <v>0</v>
      </c>
      <c r="K643" s="616">
        <v>0</v>
      </c>
      <c r="L643" s="542">
        <v>0</v>
      </c>
      <c r="M643" s="542">
        <v>0</v>
      </c>
      <c r="N643" s="539">
        <v>0</v>
      </c>
      <c r="O643" s="539">
        <v>0</v>
      </c>
      <c r="P643" s="664">
        <v>0</v>
      </c>
      <c r="Q643" s="664">
        <v>0</v>
      </c>
    </row>
    <row r="644" spans="2:17" s="307" customFormat="1" ht="13.5" customHeight="1">
      <c r="B644" s="879"/>
      <c r="C644" s="808"/>
      <c r="D644" s="905"/>
      <c r="E644" s="310" t="s">
        <v>33</v>
      </c>
      <c r="F644" s="381"/>
      <c r="G644" s="381"/>
      <c r="H644" s="481"/>
      <c r="I644" s="481"/>
      <c r="J644" s="616"/>
      <c r="K644" s="616"/>
      <c r="L644" s="542"/>
      <c r="M644" s="542"/>
      <c r="N644" s="539"/>
      <c r="O644" s="539"/>
      <c r="P644" s="664"/>
      <c r="Q644" s="664"/>
    </row>
    <row r="645" spans="2:17" s="307" customFormat="1" ht="13.5" customHeight="1">
      <c r="B645" s="879"/>
      <c r="C645" s="808"/>
      <c r="D645" s="905"/>
      <c r="E645" s="310" t="s">
        <v>69</v>
      </c>
      <c r="F645" s="381"/>
      <c r="G645" s="381"/>
      <c r="H645" s="481">
        <v>0.4</v>
      </c>
      <c r="I645" s="481">
        <v>0</v>
      </c>
      <c r="J645" s="616">
        <v>0.88</v>
      </c>
      <c r="K645" s="616">
        <v>0.55000000000000004</v>
      </c>
      <c r="L645" s="542">
        <v>1.22</v>
      </c>
      <c r="M645" s="542">
        <v>1.17</v>
      </c>
      <c r="N645" s="539">
        <v>2.133</v>
      </c>
      <c r="O645" s="539">
        <v>2.073</v>
      </c>
      <c r="P645" s="664">
        <v>0</v>
      </c>
      <c r="Q645" s="664">
        <v>0</v>
      </c>
    </row>
    <row r="646" spans="2:17" s="307" customFormat="1" ht="13.5" customHeight="1" thickBot="1">
      <c r="B646" s="880"/>
      <c r="C646" s="882"/>
      <c r="D646" s="906"/>
      <c r="E646" s="311" t="s">
        <v>22</v>
      </c>
      <c r="F646" s="184"/>
      <c r="G646" s="184"/>
      <c r="H646" s="488"/>
      <c r="I646" s="488"/>
      <c r="J646" s="620"/>
      <c r="K646" s="620"/>
      <c r="L646" s="574"/>
      <c r="M646" s="574"/>
      <c r="N646" s="590"/>
      <c r="O646" s="590"/>
      <c r="P646" s="708"/>
      <c r="Q646" s="708"/>
    </row>
    <row r="647" spans="2:17" s="307" customFormat="1" ht="13.5" customHeight="1">
      <c r="B647" s="878"/>
      <c r="C647" s="881" t="s">
        <v>247</v>
      </c>
      <c r="D647" s="904" t="s">
        <v>245</v>
      </c>
      <c r="E647" s="312" t="s">
        <v>19</v>
      </c>
      <c r="F647" s="180"/>
      <c r="G647" s="180"/>
      <c r="H647" s="487">
        <v>147.59</v>
      </c>
      <c r="I647" s="487">
        <v>147.59</v>
      </c>
      <c r="J647" s="619">
        <v>197.05</v>
      </c>
      <c r="K647" s="619">
        <v>147.59</v>
      </c>
      <c r="L647" s="573">
        <v>197.04893999999999</v>
      </c>
      <c r="M647" s="573">
        <v>171.22920999999999</v>
      </c>
      <c r="N647" s="584">
        <v>280.85111000000001</v>
      </c>
      <c r="O647" s="584">
        <v>280.85111000000001</v>
      </c>
      <c r="P647" s="711">
        <v>0</v>
      </c>
      <c r="Q647" s="711">
        <v>0</v>
      </c>
    </row>
    <row r="648" spans="2:17" s="307" customFormat="1" ht="13.5" customHeight="1">
      <c r="B648" s="879"/>
      <c r="C648" s="808"/>
      <c r="D648" s="905"/>
      <c r="E648" s="310" t="s">
        <v>20</v>
      </c>
      <c r="F648" s="381"/>
      <c r="G648" s="381"/>
      <c r="H648" s="481"/>
      <c r="I648" s="481"/>
      <c r="J648" s="616"/>
      <c r="K648" s="616"/>
      <c r="L648" s="542"/>
      <c r="M648" s="542"/>
      <c r="N648" s="539"/>
      <c r="O648" s="539"/>
      <c r="P648" s="664"/>
      <c r="Q648" s="664"/>
    </row>
    <row r="649" spans="2:17" s="307" customFormat="1" ht="13.5" customHeight="1">
      <c r="B649" s="879"/>
      <c r="C649" s="808"/>
      <c r="D649" s="905"/>
      <c r="E649" s="310" t="s">
        <v>30</v>
      </c>
      <c r="F649" s="381"/>
      <c r="G649" s="381"/>
      <c r="H649" s="481">
        <v>0</v>
      </c>
      <c r="I649" s="481">
        <v>0</v>
      </c>
      <c r="J649" s="616">
        <v>0</v>
      </c>
      <c r="K649" s="616">
        <v>0</v>
      </c>
      <c r="L649" s="542">
        <v>0</v>
      </c>
      <c r="M649" s="542">
        <v>0</v>
      </c>
      <c r="N649" s="539">
        <v>0</v>
      </c>
      <c r="O649" s="539">
        <v>0</v>
      </c>
      <c r="P649" s="664">
        <v>0</v>
      </c>
      <c r="Q649" s="664">
        <v>0</v>
      </c>
    </row>
    <row r="650" spans="2:17" s="307" customFormat="1" ht="13.5" customHeight="1">
      <c r="B650" s="879"/>
      <c r="C650" s="808"/>
      <c r="D650" s="905"/>
      <c r="E650" s="310" t="s">
        <v>21</v>
      </c>
      <c r="F650" s="381"/>
      <c r="G650" s="381"/>
      <c r="H650" s="481">
        <v>0</v>
      </c>
      <c r="I650" s="481">
        <v>0</v>
      </c>
      <c r="J650" s="616">
        <v>0</v>
      </c>
      <c r="K650" s="616">
        <v>0</v>
      </c>
      <c r="L650" s="542">
        <v>0</v>
      </c>
      <c r="M650" s="542">
        <v>0</v>
      </c>
      <c r="N650" s="539">
        <v>0</v>
      </c>
      <c r="O650" s="539">
        <v>0</v>
      </c>
      <c r="P650" s="664">
        <v>0</v>
      </c>
      <c r="Q650" s="664">
        <v>0</v>
      </c>
    </row>
    <row r="651" spans="2:17" s="307" customFormat="1" ht="13.5" customHeight="1">
      <c r="B651" s="879"/>
      <c r="C651" s="808"/>
      <c r="D651" s="905"/>
      <c r="E651" s="310" t="s">
        <v>33</v>
      </c>
      <c r="F651" s="381"/>
      <c r="G651" s="381"/>
      <c r="H651" s="481"/>
      <c r="I651" s="481"/>
      <c r="J651" s="616"/>
      <c r="K651" s="616"/>
      <c r="L651" s="542"/>
      <c r="M651" s="542"/>
      <c r="N651" s="539"/>
      <c r="O651" s="539"/>
      <c r="P651" s="664"/>
      <c r="Q651" s="664"/>
    </row>
    <row r="652" spans="2:17" s="307" customFormat="1" ht="13.5" customHeight="1">
      <c r="B652" s="879"/>
      <c r="C652" s="808"/>
      <c r="D652" s="905"/>
      <c r="E652" s="310" t="s">
        <v>69</v>
      </c>
      <c r="F652" s="381"/>
      <c r="G652" s="381"/>
      <c r="H652" s="481">
        <v>147.59</v>
      </c>
      <c r="I652" s="481">
        <v>147.59</v>
      </c>
      <c r="J652" s="616">
        <v>197.05</v>
      </c>
      <c r="K652" s="616">
        <v>147.59</v>
      </c>
      <c r="L652" s="542">
        <v>197.04893999999999</v>
      </c>
      <c r="M652" s="542">
        <v>171.22920999999999</v>
      </c>
      <c r="N652" s="539">
        <v>280.85111000000001</v>
      </c>
      <c r="O652" s="539">
        <v>280.85111000000001</v>
      </c>
      <c r="P652" s="664">
        <v>0</v>
      </c>
      <c r="Q652" s="664">
        <v>0</v>
      </c>
    </row>
    <row r="653" spans="2:17" s="307" customFormat="1" ht="13.5" customHeight="1" thickBot="1">
      <c r="B653" s="880"/>
      <c r="C653" s="882"/>
      <c r="D653" s="906"/>
      <c r="E653" s="311" t="s">
        <v>22</v>
      </c>
      <c r="F653" s="184"/>
      <c r="G653" s="184"/>
      <c r="H653" s="488"/>
      <c r="I653" s="488"/>
      <c r="J653" s="620"/>
      <c r="K653" s="620"/>
      <c r="L653" s="574"/>
      <c r="M653" s="574"/>
      <c r="N653" s="590"/>
      <c r="O653" s="590"/>
      <c r="P653" s="708"/>
      <c r="Q653" s="708"/>
    </row>
    <row r="654" spans="2:17" s="307" customFormat="1" ht="13.5" customHeight="1">
      <c r="B654" s="878"/>
      <c r="C654" s="881" t="s">
        <v>585</v>
      </c>
      <c r="D654" s="904" t="s">
        <v>245</v>
      </c>
      <c r="E654" s="312" t="s">
        <v>19</v>
      </c>
      <c r="F654" s="180"/>
      <c r="G654" s="180"/>
      <c r="H654" s="487">
        <v>71.569999999999993</v>
      </c>
      <c r="I654" s="487">
        <v>1.57</v>
      </c>
      <c r="J654" s="619">
        <v>22.11</v>
      </c>
      <c r="K654" s="619">
        <v>3.57</v>
      </c>
      <c r="L654" s="573">
        <v>13.4537</v>
      </c>
      <c r="M654" s="573">
        <v>3.5683099999999999</v>
      </c>
      <c r="N654" s="584">
        <v>13.4537</v>
      </c>
      <c r="O654" s="584">
        <v>3.5683099999999999</v>
      </c>
      <c r="P654" s="711">
        <v>0</v>
      </c>
      <c r="Q654" s="711">
        <v>0</v>
      </c>
    </row>
    <row r="655" spans="2:17" s="307" customFormat="1" ht="13.5" customHeight="1">
      <c r="B655" s="879"/>
      <c r="C655" s="808"/>
      <c r="D655" s="905"/>
      <c r="E655" s="310" t="s">
        <v>20</v>
      </c>
      <c r="F655" s="381"/>
      <c r="G655" s="381"/>
      <c r="H655" s="481"/>
      <c r="I655" s="481"/>
      <c r="J655" s="616"/>
      <c r="K655" s="616"/>
      <c r="L655" s="542"/>
      <c r="M655" s="542"/>
      <c r="N655" s="539"/>
      <c r="O655" s="539"/>
      <c r="P655" s="664"/>
      <c r="Q655" s="664"/>
    </row>
    <row r="656" spans="2:17" s="307" customFormat="1" ht="13.5" customHeight="1">
      <c r="B656" s="879"/>
      <c r="C656" s="808"/>
      <c r="D656" s="905"/>
      <c r="E656" s="310" t="s">
        <v>30</v>
      </c>
      <c r="F656" s="381"/>
      <c r="G656" s="381"/>
      <c r="H656" s="481">
        <v>0</v>
      </c>
      <c r="I656" s="481">
        <v>0</v>
      </c>
      <c r="J656" s="616">
        <v>0</v>
      </c>
      <c r="K656" s="616">
        <v>0</v>
      </c>
      <c r="L656" s="542">
        <v>0</v>
      </c>
      <c r="M656" s="542">
        <v>0</v>
      </c>
      <c r="N656" s="539">
        <v>0</v>
      </c>
      <c r="O656" s="539">
        <v>0</v>
      </c>
      <c r="P656" s="664">
        <v>0</v>
      </c>
      <c r="Q656" s="664">
        <v>0</v>
      </c>
    </row>
    <row r="657" spans="2:17" s="307" customFormat="1" ht="13.5" customHeight="1">
      <c r="B657" s="879"/>
      <c r="C657" s="808"/>
      <c r="D657" s="905"/>
      <c r="E657" s="310" t="s">
        <v>21</v>
      </c>
      <c r="F657" s="381"/>
      <c r="G657" s="381"/>
      <c r="H657" s="481">
        <v>0</v>
      </c>
      <c r="I657" s="481">
        <v>0</v>
      </c>
      <c r="J657" s="616">
        <v>0</v>
      </c>
      <c r="K657" s="616">
        <v>0</v>
      </c>
      <c r="L657" s="542">
        <v>0</v>
      </c>
      <c r="M657" s="542">
        <v>0</v>
      </c>
      <c r="N657" s="539">
        <v>0</v>
      </c>
      <c r="O657" s="539">
        <v>0</v>
      </c>
      <c r="P657" s="664">
        <v>0</v>
      </c>
      <c r="Q657" s="664">
        <v>0</v>
      </c>
    </row>
    <row r="658" spans="2:17" s="307" customFormat="1" ht="13.5" customHeight="1">
      <c r="B658" s="879"/>
      <c r="C658" s="808"/>
      <c r="D658" s="905"/>
      <c r="E658" s="310" t="s">
        <v>33</v>
      </c>
      <c r="F658" s="381"/>
      <c r="G658" s="381"/>
      <c r="H658" s="481"/>
      <c r="I658" s="481"/>
      <c r="J658" s="616"/>
      <c r="K658" s="616"/>
      <c r="L658" s="542"/>
      <c r="M658" s="542"/>
      <c r="N658" s="539"/>
      <c r="O658" s="539"/>
      <c r="P658" s="664"/>
      <c r="Q658" s="664"/>
    </row>
    <row r="659" spans="2:17" s="307" customFormat="1" ht="13.5" customHeight="1">
      <c r="B659" s="879"/>
      <c r="C659" s="808"/>
      <c r="D659" s="905"/>
      <c r="E659" s="310" t="s">
        <v>69</v>
      </c>
      <c r="F659" s="381"/>
      <c r="G659" s="381"/>
      <c r="H659" s="481">
        <v>71.569999999999993</v>
      </c>
      <c r="I659" s="481">
        <v>1.57</v>
      </c>
      <c r="J659" s="616">
        <v>22.11</v>
      </c>
      <c r="K659" s="616">
        <v>3.57</v>
      </c>
      <c r="L659" s="542">
        <v>13.4537</v>
      </c>
      <c r="M659" s="542">
        <v>3.5683099999999999</v>
      </c>
      <c r="N659" s="539">
        <v>13.4537</v>
      </c>
      <c r="O659" s="539">
        <v>3.5683099999999999</v>
      </c>
      <c r="P659" s="664">
        <v>0</v>
      </c>
      <c r="Q659" s="664">
        <v>0</v>
      </c>
    </row>
    <row r="660" spans="2:17" s="307" customFormat="1" ht="13.5" customHeight="1" thickBot="1">
      <c r="B660" s="899"/>
      <c r="C660" s="798"/>
      <c r="D660" s="915"/>
      <c r="E660" s="308" t="s">
        <v>22</v>
      </c>
      <c r="F660" s="108"/>
      <c r="G660" s="108"/>
      <c r="H660" s="469"/>
      <c r="I660" s="469"/>
      <c r="J660" s="611"/>
      <c r="K660" s="611"/>
      <c r="L660" s="641"/>
      <c r="M660" s="641"/>
      <c r="N660" s="657"/>
      <c r="O660" s="657"/>
      <c r="P660" s="665"/>
      <c r="Q660" s="665"/>
    </row>
    <row r="661" spans="2:17" s="307" customFormat="1" ht="13.5" customHeight="1">
      <c r="B661" s="878"/>
      <c r="C661" s="881" t="s">
        <v>542</v>
      </c>
      <c r="D661" s="904" t="s">
        <v>245</v>
      </c>
      <c r="E661" s="312" t="s">
        <v>19</v>
      </c>
      <c r="F661" s="180"/>
      <c r="G661" s="180"/>
      <c r="H661" s="487">
        <v>302.43</v>
      </c>
      <c r="I661" s="487">
        <v>300.58</v>
      </c>
      <c r="J661" s="619">
        <v>773.4</v>
      </c>
      <c r="K661" s="619">
        <v>637.96</v>
      </c>
      <c r="L661" s="573">
        <v>1123.2503999999999</v>
      </c>
      <c r="M661" s="573">
        <v>1073.0946200000001</v>
      </c>
      <c r="N661" s="584">
        <v>1423.1389999999999</v>
      </c>
      <c r="O661" s="584">
        <v>1358.6386399999999</v>
      </c>
      <c r="P661" s="711">
        <v>0</v>
      </c>
      <c r="Q661" s="711">
        <v>0</v>
      </c>
    </row>
    <row r="662" spans="2:17" s="307" customFormat="1" ht="13.5" customHeight="1">
      <c r="B662" s="879"/>
      <c r="C662" s="808"/>
      <c r="D662" s="905"/>
      <c r="E662" s="310" t="s">
        <v>20</v>
      </c>
      <c r="F662" s="381"/>
      <c r="G662" s="381"/>
      <c r="H662" s="481"/>
      <c r="I662" s="481"/>
      <c r="J662" s="616"/>
      <c r="K662" s="616"/>
      <c r="L662" s="542"/>
      <c r="M662" s="542"/>
      <c r="N662" s="539"/>
      <c r="O662" s="539"/>
      <c r="P662" s="664"/>
      <c r="Q662" s="664"/>
    </row>
    <row r="663" spans="2:17" s="307" customFormat="1" ht="13.5" customHeight="1">
      <c r="B663" s="879"/>
      <c r="C663" s="808"/>
      <c r="D663" s="905"/>
      <c r="E663" s="310" t="s">
        <v>30</v>
      </c>
      <c r="F663" s="381"/>
      <c r="G663" s="381"/>
      <c r="H663" s="481">
        <v>0</v>
      </c>
      <c r="I663" s="481">
        <v>0</v>
      </c>
      <c r="J663" s="616">
        <v>0</v>
      </c>
      <c r="K663" s="616">
        <v>0</v>
      </c>
      <c r="L663" s="542">
        <v>0</v>
      </c>
      <c r="M663" s="542">
        <v>0</v>
      </c>
      <c r="N663" s="539">
        <v>0</v>
      </c>
      <c r="O663" s="539">
        <v>0</v>
      </c>
      <c r="P663" s="664">
        <v>0</v>
      </c>
      <c r="Q663" s="664">
        <v>0</v>
      </c>
    </row>
    <row r="664" spans="2:17" s="307" customFormat="1" ht="13.5" customHeight="1">
      <c r="B664" s="879"/>
      <c r="C664" s="808"/>
      <c r="D664" s="905"/>
      <c r="E664" s="310" t="s">
        <v>21</v>
      </c>
      <c r="F664" s="381"/>
      <c r="G664" s="381"/>
      <c r="H664" s="481">
        <v>0</v>
      </c>
      <c r="I664" s="481">
        <v>0</v>
      </c>
      <c r="J664" s="616">
        <v>0</v>
      </c>
      <c r="K664" s="616">
        <v>0</v>
      </c>
      <c r="L664" s="542">
        <v>0</v>
      </c>
      <c r="M664" s="542">
        <v>0</v>
      </c>
      <c r="N664" s="539">
        <v>0</v>
      </c>
      <c r="O664" s="539">
        <v>0</v>
      </c>
      <c r="P664" s="664">
        <v>0</v>
      </c>
      <c r="Q664" s="664">
        <v>0</v>
      </c>
    </row>
    <row r="665" spans="2:17" s="307" customFormat="1" ht="13.5" customHeight="1">
      <c r="B665" s="879"/>
      <c r="C665" s="808"/>
      <c r="D665" s="905"/>
      <c r="E665" s="310" t="s">
        <v>33</v>
      </c>
      <c r="F665" s="381"/>
      <c r="G665" s="381"/>
      <c r="H665" s="481"/>
      <c r="I665" s="481"/>
      <c r="J665" s="616"/>
      <c r="K665" s="616"/>
      <c r="L665" s="542"/>
      <c r="M665" s="542"/>
      <c r="N665" s="539"/>
      <c r="O665" s="539"/>
      <c r="P665" s="664"/>
      <c r="Q665" s="664"/>
    </row>
    <row r="666" spans="2:17" s="307" customFormat="1" ht="13.5" customHeight="1">
      <c r="B666" s="879"/>
      <c r="C666" s="808"/>
      <c r="D666" s="905"/>
      <c r="E666" s="310" t="s">
        <v>69</v>
      </c>
      <c r="F666" s="381"/>
      <c r="G666" s="381"/>
      <c r="H666" s="481">
        <v>302.43</v>
      </c>
      <c r="I666" s="481">
        <v>300.58</v>
      </c>
      <c r="J666" s="616">
        <v>773.4</v>
      </c>
      <c r="K666" s="616">
        <v>637.96</v>
      </c>
      <c r="L666" s="542">
        <v>1123.2503999999999</v>
      </c>
      <c r="M666" s="542">
        <v>1073.0946200000001</v>
      </c>
      <c r="N666" s="539">
        <v>1423.1389999999999</v>
      </c>
      <c r="O666" s="539">
        <v>1358.6386399999999</v>
      </c>
      <c r="P666" s="664">
        <v>0</v>
      </c>
      <c r="Q666" s="664">
        <v>0</v>
      </c>
    </row>
    <row r="667" spans="2:17" s="307" customFormat="1" ht="13.5" customHeight="1" thickBot="1">
      <c r="B667" s="880"/>
      <c r="C667" s="882"/>
      <c r="D667" s="906"/>
      <c r="E667" s="311" t="s">
        <v>22</v>
      </c>
      <c r="F667" s="184"/>
      <c r="G667" s="184"/>
      <c r="H667" s="488"/>
      <c r="I667" s="488"/>
      <c r="J667" s="620"/>
      <c r="K667" s="620"/>
      <c r="L667" s="574"/>
      <c r="M667" s="574"/>
      <c r="N667" s="590"/>
      <c r="O667" s="590"/>
      <c r="P667" s="708"/>
      <c r="Q667" s="708"/>
    </row>
    <row r="668" spans="2:17" s="468" customFormat="1" ht="13.5" customHeight="1">
      <c r="B668" s="878"/>
      <c r="C668" s="881" t="s">
        <v>811</v>
      </c>
      <c r="D668" s="904" t="s">
        <v>245</v>
      </c>
      <c r="E668" s="489" t="s">
        <v>19</v>
      </c>
      <c r="F668" s="180"/>
      <c r="G668" s="180"/>
      <c r="H668" s="487">
        <v>0</v>
      </c>
      <c r="I668" s="487">
        <v>0</v>
      </c>
      <c r="J668" s="619">
        <v>80</v>
      </c>
      <c r="K668" s="619">
        <v>80</v>
      </c>
      <c r="L668" s="573">
        <v>103.15045000000001</v>
      </c>
      <c r="M668" s="573">
        <v>80.911169999999998</v>
      </c>
      <c r="N668" s="584">
        <v>83</v>
      </c>
      <c r="O668" s="584">
        <v>82.911169999999998</v>
      </c>
      <c r="P668" s="711">
        <v>0</v>
      </c>
      <c r="Q668" s="711">
        <v>0</v>
      </c>
    </row>
    <row r="669" spans="2:17" s="468" customFormat="1" ht="13.5" customHeight="1">
      <c r="B669" s="879"/>
      <c r="C669" s="808"/>
      <c r="D669" s="905"/>
      <c r="E669" s="473" t="s">
        <v>20</v>
      </c>
      <c r="F669" s="484"/>
      <c r="G669" s="484"/>
      <c r="H669" s="481"/>
      <c r="I669" s="481"/>
      <c r="J669" s="616"/>
      <c r="K669" s="616"/>
      <c r="L669" s="542"/>
      <c r="M669" s="542"/>
      <c r="N669" s="539"/>
      <c r="O669" s="539"/>
      <c r="P669" s="664"/>
      <c r="Q669" s="664"/>
    </row>
    <row r="670" spans="2:17" s="468" customFormat="1" ht="13.5" customHeight="1">
      <c r="B670" s="879"/>
      <c r="C670" s="808"/>
      <c r="D670" s="905"/>
      <c r="E670" s="473" t="s">
        <v>30</v>
      </c>
      <c r="F670" s="484"/>
      <c r="G670" s="484"/>
      <c r="H670" s="481">
        <v>0</v>
      </c>
      <c r="I670" s="481">
        <v>0</v>
      </c>
      <c r="J670" s="616">
        <v>0</v>
      </c>
      <c r="K670" s="616">
        <v>0</v>
      </c>
      <c r="L670" s="542">
        <v>0</v>
      </c>
      <c r="M670" s="542">
        <v>0</v>
      </c>
      <c r="N670" s="539">
        <v>0</v>
      </c>
      <c r="O670" s="539">
        <v>0</v>
      </c>
      <c r="P670" s="664">
        <v>0</v>
      </c>
      <c r="Q670" s="664">
        <v>0</v>
      </c>
    </row>
    <row r="671" spans="2:17" s="468" customFormat="1" ht="13.5" customHeight="1">
      <c r="B671" s="879"/>
      <c r="C671" s="808"/>
      <c r="D671" s="905"/>
      <c r="E671" s="473" t="s">
        <v>21</v>
      </c>
      <c r="F671" s="484"/>
      <c r="G671" s="484"/>
      <c r="H671" s="481">
        <v>0</v>
      </c>
      <c r="I671" s="481">
        <v>0</v>
      </c>
      <c r="J671" s="616">
        <v>0</v>
      </c>
      <c r="K671" s="616">
        <v>0</v>
      </c>
      <c r="L671" s="542">
        <v>0</v>
      </c>
      <c r="M671" s="542">
        <v>0</v>
      </c>
      <c r="N671" s="539">
        <v>0</v>
      </c>
      <c r="O671" s="539">
        <v>0</v>
      </c>
      <c r="P671" s="664">
        <v>0</v>
      </c>
      <c r="Q671" s="664">
        <v>0</v>
      </c>
    </row>
    <row r="672" spans="2:17" s="468" customFormat="1" ht="13.5" customHeight="1">
      <c r="B672" s="879"/>
      <c r="C672" s="808"/>
      <c r="D672" s="905"/>
      <c r="E672" s="473" t="s">
        <v>33</v>
      </c>
      <c r="F672" s="484"/>
      <c r="G672" s="484"/>
      <c r="H672" s="481"/>
      <c r="I672" s="481"/>
      <c r="J672" s="616"/>
      <c r="K672" s="616"/>
      <c r="L672" s="542"/>
      <c r="M672" s="542"/>
      <c r="N672" s="539"/>
      <c r="O672" s="539"/>
      <c r="P672" s="664"/>
      <c r="Q672" s="664"/>
    </row>
    <row r="673" spans="2:17" s="468" customFormat="1" ht="13.5" customHeight="1">
      <c r="B673" s="879"/>
      <c r="C673" s="808"/>
      <c r="D673" s="905"/>
      <c r="E673" s="473" t="s">
        <v>69</v>
      </c>
      <c r="F673" s="484"/>
      <c r="G673" s="484"/>
      <c r="H673" s="481">
        <v>0</v>
      </c>
      <c r="I673" s="481">
        <v>0</v>
      </c>
      <c r="J673" s="616">
        <v>80</v>
      </c>
      <c r="K673" s="616">
        <v>80</v>
      </c>
      <c r="L673" s="542">
        <v>103.15045000000001</v>
      </c>
      <c r="M673" s="542">
        <v>80.911169999999998</v>
      </c>
      <c r="N673" s="539">
        <v>83</v>
      </c>
      <c r="O673" s="539">
        <v>82.911169999999998</v>
      </c>
      <c r="P673" s="664">
        <v>0</v>
      </c>
      <c r="Q673" s="664">
        <v>0</v>
      </c>
    </row>
    <row r="674" spans="2:17" s="468" customFormat="1" ht="13.5" customHeight="1" thickBot="1">
      <c r="B674" s="899"/>
      <c r="C674" s="798"/>
      <c r="D674" s="915"/>
      <c r="E674" s="471" t="s">
        <v>22</v>
      </c>
      <c r="F674" s="108"/>
      <c r="G674" s="108"/>
      <c r="H674" s="469"/>
      <c r="I674" s="469"/>
      <c r="J674" s="611"/>
      <c r="K674" s="611"/>
      <c r="L674" s="641"/>
      <c r="M674" s="641"/>
      <c r="N674" s="657"/>
      <c r="O674" s="657"/>
      <c r="P674" s="665"/>
      <c r="Q674" s="665"/>
    </row>
    <row r="675" spans="2:17" s="468" customFormat="1" ht="13.5" customHeight="1">
      <c r="B675" s="878"/>
      <c r="C675" s="881" t="s">
        <v>812</v>
      </c>
      <c r="D675" s="904" t="s">
        <v>795</v>
      </c>
      <c r="E675" s="489" t="s">
        <v>19</v>
      </c>
      <c r="F675" s="180"/>
      <c r="G675" s="180"/>
      <c r="H675" s="487">
        <v>0</v>
      </c>
      <c r="I675" s="487">
        <v>0</v>
      </c>
      <c r="J675" s="619">
        <v>56.38</v>
      </c>
      <c r="K675" s="619">
        <v>0</v>
      </c>
      <c r="L675" s="573">
        <v>56.38</v>
      </c>
      <c r="M675" s="573">
        <v>14.528930000000001</v>
      </c>
      <c r="N675" s="584">
        <v>56.38</v>
      </c>
      <c r="O675" s="584">
        <v>56.38</v>
      </c>
      <c r="P675" s="711">
        <v>0</v>
      </c>
      <c r="Q675" s="711">
        <v>0</v>
      </c>
    </row>
    <row r="676" spans="2:17" s="468" customFormat="1" ht="13.5" customHeight="1">
      <c r="B676" s="879"/>
      <c r="C676" s="808"/>
      <c r="D676" s="905"/>
      <c r="E676" s="473" t="s">
        <v>20</v>
      </c>
      <c r="F676" s="484"/>
      <c r="G676" s="484"/>
      <c r="H676" s="481"/>
      <c r="I676" s="481"/>
      <c r="J676" s="616"/>
      <c r="K676" s="616"/>
      <c r="L676" s="542"/>
      <c r="M676" s="542"/>
      <c r="N676" s="539"/>
      <c r="O676" s="539"/>
      <c r="P676" s="664"/>
      <c r="Q676" s="664"/>
    </row>
    <row r="677" spans="2:17" s="468" customFormat="1" ht="13.5" customHeight="1">
      <c r="B677" s="879"/>
      <c r="C677" s="808"/>
      <c r="D677" s="905"/>
      <c r="E677" s="473" t="s">
        <v>30</v>
      </c>
      <c r="F677" s="484"/>
      <c r="G677" s="484"/>
      <c r="H677" s="481">
        <v>0</v>
      </c>
      <c r="I677" s="481">
        <v>0</v>
      </c>
      <c r="J677" s="616">
        <v>0</v>
      </c>
      <c r="K677" s="616">
        <v>0</v>
      </c>
      <c r="L677" s="542">
        <v>0</v>
      </c>
      <c r="M677" s="542">
        <v>0</v>
      </c>
      <c r="N677" s="539">
        <v>0</v>
      </c>
      <c r="O677" s="539">
        <v>0</v>
      </c>
      <c r="P677" s="664">
        <v>0</v>
      </c>
      <c r="Q677" s="664">
        <v>0</v>
      </c>
    </row>
    <row r="678" spans="2:17" s="468" customFormat="1" ht="13.5" customHeight="1">
      <c r="B678" s="879"/>
      <c r="C678" s="808"/>
      <c r="D678" s="905"/>
      <c r="E678" s="473" t="s">
        <v>21</v>
      </c>
      <c r="F678" s="484"/>
      <c r="G678" s="484"/>
      <c r="H678" s="481">
        <v>0</v>
      </c>
      <c r="I678" s="481">
        <v>0</v>
      </c>
      <c r="J678" s="616">
        <v>0</v>
      </c>
      <c r="K678" s="616">
        <v>0</v>
      </c>
      <c r="L678" s="542">
        <v>0</v>
      </c>
      <c r="M678" s="542">
        <v>0</v>
      </c>
      <c r="N678" s="539">
        <v>0</v>
      </c>
      <c r="O678" s="539">
        <v>0</v>
      </c>
      <c r="P678" s="664">
        <v>0</v>
      </c>
      <c r="Q678" s="664">
        <v>0</v>
      </c>
    </row>
    <row r="679" spans="2:17" s="468" customFormat="1" ht="13.5" customHeight="1">
      <c r="B679" s="879"/>
      <c r="C679" s="808"/>
      <c r="D679" s="905"/>
      <c r="E679" s="473" t="s">
        <v>33</v>
      </c>
      <c r="F679" s="484"/>
      <c r="G679" s="484"/>
      <c r="H679" s="481"/>
      <c r="I679" s="481"/>
      <c r="J679" s="616"/>
      <c r="K679" s="616"/>
      <c r="L679" s="542"/>
      <c r="M679" s="542"/>
      <c r="N679" s="539"/>
      <c r="O679" s="539"/>
      <c r="P679" s="664"/>
      <c r="Q679" s="664"/>
    </row>
    <row r="680" spans="2:17" s="468" customFormat="1" ht="13.5" customHeight="1">
      <c r="B680" s="879"/>
      <c r="C680" s="808"/>
      <c r="D680" s="905"/>
      <c r="E680" s="473" t="s">
        <v>69</v>
      </c>
      <c r="F680" s="484"/>
      <c r="G680" s="484"/>
      <c r="H680" s="481">
        <v>0</v>
      </c>
      <c r="I680" s="481">
        <v>0</v>
      </c>
      <c r="J680" s="616">
        <v>56.38</v>
      </c>
      <c r="K680" s="616">
        <v>0</v>
      </c>
      <c r="L680" s="542">
        <v>56.38</v>
      </c>
      <c r="M680" s="542">
        <v>14.528930000000001</v>
      </c>
      <c r="N680" s="539">
        <v>56.38</v>
      </c>
      <c r="O680" s="539">
        <v>56.38</v>
      </c>
      <c r="P680" s="664">
        <v>0</v>
      </c>
      <c r="Q680" s="664">
        <v>0</v>
      </c>
    </row>
    <row r="681" spans="2:17" s="468" customFormat="1" ht="13.5" customHeight="1" thickBot="1">
      <c r="B681" s="880"/>
      <c r="C681" s="882"/>
      <c r="D681" s="906"/>
      <c r="E681" s="490" t="s">
        <v>22</v>
      </c>
      <c r="F681" s="184"/>
      <c r="G681" s="184"/>
      <c r="H681" s="488"/>
      <c r="I681" s="488"/>
      <c r="J681" s="620"/>
      <c r="K681" s="620"/>
      <c r="L681" s="574"/>
      <c r="M681" s="574"/>
      <c r="N681" s="590"/>
      <c r="O681" s="590"/>
      <c r="P681" s="708"/>
      <c r="Q681" s="708"/>
    </row>
    <row r="682" spans="2:17" s="468" customFormat="1" ht="13.5" customHeight="1">
      <c r="B682" s="878"/>
      <c r="C682" s="881" t="s">
        <v>586</v>
      </c>
      <c r="D682" s="904" t="s">
        <v>795</v>
      </c>
      <c r="E682" s="489" t="s">
        <v>19</v>
      </c>
      <c r="F682" s="180"/>
      <c r="G682" s="180"/>
      <c r="H682" s="487">
        <v>0</v>
      </c>
      <c r="I682" s="487">
        <v>0</v>
      </c>
      <c r="J682" s="619">
        <v>17.02</v>
      </c>
      <c r="K682" s="619">
        <v>0</v>
      </c>
      <c r="L682" s="573">
        <v>17.024000000000001</v>
      </c>
      <c r="M682" s="573">
        <v>2.2010000000000001</v>
      </c>
      <c r="N682" s="584">
        <v>17.024000000000001</v>
      </c>
      <c r="O682" s="584">
        <v>17.024000000000001</v>
      </c>
      <c r="P682" s="711">
        <v>0</v>
      </c>
      <c r="Q682" s="711">
        <v>0</v>
      </c>
    </row>
    <row r="683" spans="2:17" s="468" customFormat="1" ht="13.5" customHeight="1">
      <c r="B683" s="879"/>
      <c r="C683" s="808"/>
      <c r="D683" s="905"/>
      <c r="E683" s="473" t="s">
        <v>20</v>
      </c>
      <c r="F683" s="484"/>
      <c r="G683" s="484"/>
      <c r="H683" s="481"/>
      <c r="I683" s="481"/>
      <c r="J683" s="616"/>
      <c r="K683" s="616"/>
      <c r="L683" s="542"/>
      <c r="M683" s="542"/>
      <c r="N683" s="539"/>
      <c r="O683" s="539"/>
      <c r="P683" s="664"/>
      <c r="Q683" s="664"/>
    </row>
    <row r="684" spans="2:17" s="468" customFormat="1" ht="13.5" customHeight="1">
      <c r="B684" s="879"/>
      <c r="C684" s="808"/>
      <c r="D684" s="905"/>
      <c r="E684" s="473" t="s">
        <v>30</v>
      </c>
      <c r="F684" s="484"/>
      <c r="G684" s="484"/>
      <c r="H684" s="481">
        <v>0</v>
      </c>
      <c r="I684" s="481">
        <v>0</v>
      </c>
      <c r="J684" s="616">
        <v>0</v>
      </c>
      <c r="K684" s="616">
        <v>0</v>
      </c>
      <c r="L684" s="542">
        <v>0</v>
      </c>
      <c r="M684" s="542">
        <v>0</v>
      </c>
      <c r="N684" s="539">
        <v>0</v>
      </c>
      <c r="O684" s="539">
        <v>0</v>
      </c>
      <c r="P684" s="664">
        <v>0</v>
      </c>
      <c r="Q684" s="664">
        <v>0</v>
      </c>
    </row>
    <row r="685" spans="2:17" s="468" customFormat="1" ht="13.5" customHeight="1">
      <c r="B685" s="879"/>
      <c r="C685" s="808"/>
      <c r="D685" s="905"/>
      <c r="E685" s="473" t="s">
        <v>21</v>
      </c>
      <c r="F685" s="484"/>
      <c r="G685" s="484"/>
      <c r="H685" s="481">
        <v>0</v>
      </c>
      <c r="I685" s="481">
        <v>0</v>
      </c>
      <c r="J685" s="616">
        <v>0</v>
      </c>
      <c r="K685" s="616">
        <v>0</v>
      </c>
      <c r="L685" s="542">
        <v>0</v>
      </c>
      <c r="M685" s="542">
        <v>0</v>
      </c>
      <c r="N685" s="539">
        <v>0</v>
      </c>
      <c r="O685" s="539">
        <v>0</v>
      </c>
      <c r="P685" s="664">
        <v>0</v>
      </c>
      <c r="Q685" s="664">
        <v>0</v>
      </c>
    </row>
    <row r="686" spans="2:17" s="468" customFormat="1" ht="13.5" customHeight="1">
      <c r="B686" s="879"/>
      <c r="C686" s="808"/>
      <c r="D686" s="905"/>
      <c r="E686" s="473" t="s">
        <v>33</v>
      </c>
      <c r="F686" s="484"/>
      <c r="G686" s="484"/>
      <c r="H686" s="481"/>
      <c r="I686" s="481"/>
      <c r="J686" s="616"/>
      <c r="K686" s="616"/>
      <c r="L686" s="542"/>
      <c r="M686" s="542"/>
      <c r="N686" s="539"/>
      <c r="O686" s="539"/>
      <c r="P686" s="664"/>
      <c r="Q686" s="664"/>
    </row>
    <row r="687" spans="2:17" s="468" customFormat="1" ht="13.5" customHeight="1">
      <c r="B687" s="879"/>
      <c r="C687" s="808"/>
      <c r="D687" s="905"/>
      <c r="E687" s="473" t="s">
        <v>69</v>
      </c>
      <c r="F687" s="484"/>
      <c r="G687" s="484"/>
      <c r="H687" s="481">
        <v>0</v>
      </c>
      <c r="I687" s="481">
        <v>0</v>
      </c>
      <c r="J687" s="616">
        <v>17.02</v>
      </c>
      <c r="K687" s="616">
        <v>0</v>
      </c>
      <c r="L687" s="542">
        <v>17.024000000000001</v>
      </c>
      <c r="M687" s="542">
        <v>2.2010000000000001</v>
      </c>
      <c r="N687" s="539">
        <v>17.024000000000001</v>
      </c>
      <c r="O687" s="539">
        <v>17.024000000000001</v>
      </c>
      <c r="P687" s="664">
        <v>0</v>
      </c>
      <c r="Q687" s="664">
        <v>0</v>
      </c>
    </row>
    <row r="688" spans="2:17" s="468" customFormat="1" ht="13.5" customHeight="1" thickBot="1">
      <c r="B688" s="880"/>
      <c r="C688" s="882"/>
      <c r="D688" s="906"/>
      <c r="E688" s="490" t="s">
        <v>22</v>
      </c>
      <c r="F688" s="184"/>
      <c r="G688" s="184"/>
      <c r="H688" s="488"/>
      <c r="I688" s="488"/>
      <c r="J688" s="620"/>
      <c r="K688" s="620"/>
      <c r="L688" s="574"/>
      <c r="M688" s="574"/>
      <c r="N688" s="590"/>
      <c r="O688" s="590"/>
      <c r="P688" s="708"/>
      <c r="Q688" s="708"/>
    </row>
    <row r="689" spans="2:17" s="307" customFormat="1" ht="13.5" customHeight="1">
      <c r="B689" s="903"/>
      <c r="C689" s="799" t="s">
        <v>405</v>
      </c>
      <c r="D689" s="926" t="s">
        <v>237</v>
      </c>
      <c r="E689" s="472" t="s">
        <v>19</v>
      </c>
      <c r="F689" s="178"/>
      <c r="G689" s="178"/>
      <c r="H689" s="470">
        <v>272.81</v>
      </c>
      <c r="I689" s="470">
        <v>0</v>
      </c>
      <c r="J689" s="612">
        <v>346.48</v>
      </c>
      <c r="K689" s="612">
        <v>212.42</v>
      </c>
      <c r="L689" s="578">
        <v>346.48099999999999</v>
      </c>
      <c r="M689" s="578">
        <v>247.45268999999999</v>
      </c>
      <c r="N689" s="655">
        <v>364.78100000000001</v>
      </c>
      <c r="O689" s="655">
        <v>364.78100000000001</v>
      </c>
      <c r="P689" s="671">
        <v>0</v>
      </c>
      <c r="Q689" s="671">
        <v>0</v>
      </c>
    </row>
    <row r="690" spans="2:17" s="307" customFormat="1" ht="13.5" customHeight="1">
      <c r="B690" s="879"/>
      <c r="C690" s="808"/>
      <c r="D690" s="905"/>
      <c r="E690" s="310" t="s">
        <v>20</v>
      </c>
      <c r="F690" s="381"/>
      <c r="G690" s="381"/>
      <c r="H690" s="481"/>
      <c r="I690" s="481"/>
      <c r="J690" s="616"/>
      <c r="K690" s="616"/>
      <c r="L690" s="542"/>
      <c r="M690" s="542"/>
      <c r="N690" s="539"/>
      <c r="O690" s="539"/>
      <c r="P690" s="664"/>
      <c r="Q690" s="664"/>
    </row>
    <row r="691" spans="2:17" s="307" customFormat="1" ht="13.5" customHeight="1">
      <c r="B691" s="879"/>
      <c r="C691" s="808"/>
      <c r="D691" s="905"/>
      <c r="E691" s="310" t="s">
        <v>30</v>
      </c>
      <c r="F691" s="381"/>
      <c r="G691" s="381"/>
      <c r="H691" s="481">
        <v>0</v>
      </c>
      <c r="I691" s="481">
        <v>0</v>
      </c>
      <c r="J691" s="616">
        <v>0</v>
      </c>
      <c r="K691" s="616">
        <v>0</v>
      </c>
      <c r="L691" s="542">
        <v>0</v>
      </c>
      <c r="M691" s="542">
        <v>0</v>
      </c>
      <c r="N691" s="539">
        <v>0</v>
      </c>
      <c r="O691" s="539">
        <v>0</v>
      </c>
      <c r="P691" s="664">
        <v>0</v>
      </c>
      <c r="Q691" s="664">
        <v>0</v>
      </c>
    </row>
    <row r="692" spans="2:17" s="307" customFormat="1" ht="13.5" customHeight="1">
      <c r="B692" s="879"/>
      <c r="C692" s="808"/>
      <c r="D692" s="905"/>
      <c r="E692" s="310" t="s">
        <v>21</v>
      </c>
      <c r="F692" s="381"/>
      <c r="G692" s="381"/>
      <c r="H692" s="481">
        <v>0</v>
      </c>
      <c r="I692" s="481">
        <v>0</v>
      </c>
      <c r="J692" s="616">
        <v>0</v>
      </c>
      <c r="K692" s="616">
        <v>0</v>
      </c>
      <c r="L692" s="542">
        <v>0</v>
      </c>
      <c r="M692" s="542">
        <v>0</v>
      </c>
      <c r="N692" s="539">
        <v>0</v>
      </c>
      <c r="O692" s="539">
        <v>0</v>
      </c>
      <c r="P692" s="664">
        <v>0</v>
      </c>
      <c r="Q692" s="664">
        <v>0</v>
      </c>
    </row>
    <row r="693" spans="2:17" s="307" customFormat="1" ht="13.5" customHeight="1">
      <c r="B693" s="879"/>
      <c r="C693" s="808"/>
      <c r="D693" s="905"/>
      <c r="E693" s="310" t="s">
        <v>33</v>
      </c>
      <c r="F693" s="381"/>
      <c r="G693" s="381"/>
      <c r="H693" s="481"/>
      <c r="I693" s="481"/>
      <c r="J693" s="616"/>
      <c r="K693" s="616"/>
      <c r="L693" s="542"/>
      <c r="M693" s="542"/>
      <c r="N693" s="539"/>
      <c r="O693" s="539"/>
      <c r="P693" s="664"/>
      <c r="Q693" s="664"/>
    </row>
    <row r="694" spans="2:17" s="307" customFormat="1" ht="13.5" customHeight="1">
      <c r="B694" s="879"/>
      <c r="C694" s="808"/>
      <c r="D694" s="905"/>
      <c r="E694" s="310" t="s">
        <v>69</v>
      </c>
      <c r="F694" s="381"/>
      <c r="G694" s="381"/>
      <c r="H694" s="481">
        <v>272.81</v>
      </c>
      <c r="I694" s="481">
        <v>0</v>
      </c>
      <c r="J694" s="616">
        <v>346.48</v>
      </c>
      <c r="K694" s="616">
        <v>212.42</v>
      </c>
      <c r="L694" s="542">
        <v>346.48099999999999</v>
      </c>
      <c r="M694" s="542">
        <v>247.45268999999999</v>
      </c>
      <c r="N694" s="539">
        <v>364.78100000000001</v>
      </c>
      <c r="O694" s="539">
        <v>364.78100000000001</v>
      </c>
      <c r="P694" s="664">
        <v>0</v>
      </c>
      <c r="Q694" s="664">
        <v>0</v>
      </c>
    </row>
    <row r="695" spans="2:17" s="307" customFormat="1" ht="13.5" customHeight="1" thickBot="1">
      <c r="B695" s="880"/>
      <c r="C695" s="882"/>
      <c r="D695" s="906"/>
      <c r="E695" s="311" t="s">
        <v>22</v>
      </c>
      <c r="F695" s="184"/>
      <c r="G695" s="184"/>
      <c r="H695" s="488"/>
      <c r="I695" s="488"/>
      <c r="J695" s="620"/>
      <c r="K695" s="620"/>
      <c r="L695" s="574"/>
      <c r="M695" s="574"/>
      <c r="N695" s="590"/>
      <c r="O695" s="590"/>
      <c r="P695" s="708"/>
      <c r="Q695" s="708"/>
    </row>
    <row r="696" spans="2:17" ht="13.5" customHeight="1">
      <c r="B696" s="903"/>
      <c r="C696" s="799" t="s">
        <v>587</v>
      </c>
      <c r="D696" s="926" t="s">
        <v>237</v>
      </c>
      <c r="E696" s="309" t="s">
        <v>19</v>
      </c>
      <c r="F696" s="178"/>
      <c r="G696" s="178"/>
      <c r="H696" s="470">
        <v>82.39</v>
      </c>
      <c r="I696" s="470">
        <v>0</v>
      </c>
      <c r="J696" s="612">
        <v>104.64</v>
      </c>
      <c r="K696" s="612">
        <v>64.150000000000006</v>
      </c>
      <c r="L696" s="578">
        <v>104.637</v>
      </c>
      <c r="M696" s="578">
        <v>88.737799999999993</v>
      </c>
      <c r="N696" s="655">
        <v>110.164</v>
      </c>
      <c r="O696" s="655">
        <v>110.164</v>
      </c>
      <c r="P696" s="671">
        <v>0</v>
      </c>
      <c r="Q696" s="671">
        <v>0</v>
      </c>
    </row>
    <row r="697" spans="2:17" ht="13.5" customHeight="1">
      <c r="B697" s="879"/>
      <c r="C697" s="808"/>
      <c r="D697" s="905"/>
      <c r="E697" s="208" t="s">
        <v>20</v>
      </c>
      <c r="F697" s="381"/>
      <c r="G697" s="381"/>
      <c r="H697" s="481"/>
      <c r="I697" s="481"/>
      <c r="J697" s="616"/>
      <c r="K697" s="616"/>
      <c r="L697" s="542"/>
      <c r="M697" s="542"/>
      <c r="N697" s="539"/>
      <c r="O697" s="539"/>
      <c r="P697" s="664"/>
      <c r="Q697" s="664"/>
    </row>
    <row r="698" spans="2:17" ht="13.5" customHeight="1">
      <c r="B698" s="879"/>
      <c r="C698" s="808"/>
      <c r="D698" s="905"/>
      <c r="E698" s="208" t="s">
        <v>30</v>
      </c>
      <c r="F698" s="381"/>
      <c r="G698" s="381"/>
      <c r="H698" s="481">
        <v>0</v>
      </c>
      <c r="I698" s="481">
        <v>0</v>
      </c>
      <c r="J698" s="616">
        <v>0</v>
      </c>
      <c r="K698" s="616">
        <v>0</v>
      </c>
      <c r="L698" s="542">
        <v>0</v>
      </c>
      <c r="M698" s="542">
        <v>0</v>
      </c>
      <c r="N698" s="539">
        <v>0</v>
      </c>
      <c r="O698" s="539">
        <v>0</v>
      </c>
      <c r="P698" s="664">
        <v>0</v>
      </c>
      <c r="Q698" s="664">
        <v>0</v>
      </c>
    </row>
    <row r="699" spans="2:17" ht="13.5" customHeight="1">
      <c r="B699" s="879"/>
      <c r="C699" s="808"/>
      <c r="D699" s="905"/>
      <c r="E699" s="208" t="s">
        <v>21</v>
      </c>
      <c r="F699" s="381"/>
      <c r="G699" s="381"/>
      <c r="H699" s="481">
        <v>0</v>
      </c>
      <c r="I699" s="481">
        <v>0</v>
      </c>
      <c r="J699" s="616">
        <v>0</v>
      </c>
      <c r="K699" s="616">
        <v>0</v>
      </c>
      <c r="L699" s="542">
        <v>0</v>
      </c>
      <c r="M699" s="542">
        <v>0</v>
      </c>
      <c r="N699" s="539">
        <v>0</v>
      </c>
      <c r="O699" s="539">
        <v>0</v>
      </c>
      <c r="P699" s="664">
        <v>0</v>
      </c>
      <c r="Q699" s="664">
        <v>0</v>
      </c>
    </row>
    <row r="700" spans="2:17" ht="13.5" customHeight="1">
      <c r="B700" s="879"/>
      <c r="C700" s="808"/>
      <c r="D700" s="905"/>
      <c r="E700" s="208" t="s">
        <v>33</v>
      </c>
      <c r="F700" s="381"/>
      <c r="G700" s="381"/>
      <c r="H700" s="481"/>
      <c r="I700" s="481"/>
      <c r="J700" s="616"/>
      <c r="K700" s="616"/>
      <c r="L700" s="542"/>
      <c r="M700" s="542"/>
      <c r="N700" s="539"/>
      <c r="O700" s="539"/>
      <c r="P700" s="664"/>
      <c r="Q700" s="664"/>
    </row>
    <row r="701" spans="2:17" ht="13.5" customHeight="1">
      <c r="B701" s="879"/>
      <c r="C701" s="808"/>
      <c r="D701" s="905"/>
      <c r="E701" s="208" t="s">
        <v>69</v>
      </c>
      <c r="F701" s="381"/>
      <c r="G701" s="381"/>
      <c r="H701" s="481">
        <v>82.39</v>
      </c>
      <c r="I701" s="481">
        <v>0</v>
      </c>
      <c r="J701" s="616">
        <v>104.64</v>
      </c>
      <c r="K701" s="616">
        <v>64.150000000000006</v>
      </c>
      <c r="L701" s="542">
        <v>104.637</v>
      </c>
      <c r="M701" s="542">
        <v>88.737799999999993</v>
      </c>
      <c r="N701" s="539">
        <v>110.164</v>
      </c>
      <c r="O701" s="539">
        <v>110.164</v>
      </c>
      <c r="P701" s="664">
        <v>0</v>
      </c>
      <c r="Q701" s="664">
        <v>0</v>
      </c>
    </row>
    <row r="702" spans="2:17" ht="13.5" customHeight="1" thickBot="1">
      <c r="B702" s="880"/>
      <c r="C702" s="882"/>
      <c r="D702" s="906"/>
      <c r="E702" s="214" t="s">
        <v>22</v>
      </c>
      <c r="F702" s="184"/>
      <c r="G702" s="184"/>
      <c r="H702" s="488"/>
      <c r="I702" s="488"/>
      <c r="J702" s="620"/>
      <c r="K702" s="620"/>
      <c r="L702" s="574"/>
      <c r="M702" s="574"/>
      <c r="N702" s="590"/>
      <c r="O702" s="590"/>
      <c r="P702" s="708"/>
      <c r="Q702" s="708"/>
    </row>
    <row r="703" spans="2:17" s="468" customFormat="1" ht="13.5" customHeight="1">
      <c r="B703" s="903"/>
      <c r="C703" s="799" t="s">
        <v>588</v>
      </c>
      <c r="D703" s="926" t="s">
        <v>237</v>
      </c>
      <c r="E703" s="472" t="s">
        <v>19</v>
      </c>
      <c r="F703" s="178"/>
      <c r="G703" s="178"/>
      <c r="H703" s="470">
        <v>0</v>
      </c>
      <c r="I703" s="470">
        <v>0</v>
      </c>
      <c r="J703" s="612">
        <v>41.23</v>
      </c>
      <c r="K703" s="612">
        <v>0</v>
      </c>
      <c r="L703" s="578">
        <v>62.654000000000003</v>
      </c>
      <c r="M703" s="578">
        <v>11.920199999999999</v>
      </c>
      <c r="N703" s="655">
        <v>60.255000000000003</v>
      </c>
      <c r="O703" s="655">
        <v>60.255000000000003</v>
      </c>
      <c r="P703" s="671">
        <v>0</v>
      </c>
      <c r="Q703" s="671">
        <v>0</v>
      </c>
    </row>
    <row r="704" spans="2:17" s="468" customFormat="1" ht="13.5" customHeight="1">
      <c r="B704" s="879"/>
      <c r="C704" s="808"/>
      <c r="D704" s="905"/>
      <c r="E704" s="473" t="s">
        <v>20</v>
      </c>
      <c r="F704" s="484"/>
      <c r="G704" s="484"/>
      <c r="H704" s="481"/>
      <c r="I704" s="481"/>
      <c r="J704" s="616"/>
      <c r="K704" s="616"/>
      <c r="L704" s="542"/>
      <c r="M704" s="542"/>
      <c r="N704" s="539"/>
      <c r="O704" s="539"/>
      <c r="P704" s="664"/>
      <c r="Q704" s="664"/>
    </row>
    <row r="705" spans="2:17" s="468" customFormat="1" ht="13.5" customHeight="1">
      <c r="B705" s="879"/>
      <c r="C705" s="808"/>
      <c r="D705" s="905"/>
      <c r="E705" s="473" t="s">
        <v>30</v>
      </c>
      <c r="F705" s="484"/>
      <c r="G705" s="484"/>
      <c r="H705" s="481">
        <v>0</v>
      </c>
      <c r="I705" s="481">
        <v>0</v>
      </c>
      <c r="J705" s="616">
        <v>0</v>
      </c>
      <c r="K705" s="616">
        <v>0</v>
      </c>
      <c r="L705" s="542">
        <v>0</v>
      </c>
      <c r="M705" s="542">
        <v>0</v>
      </c>
      <c r="N705" s="539">
        <v>0</v>
      </c>
      <c r="O705" s="539">
        <v>0</v>
      </c>
      <c r="P705" s="664">
        <v>0</v>
      </c>
      <c r="Q705" s="664">
        <v>0</v>
      </c>
    </row>
    <row r="706" spans="2:17" s="468" customFormat="1" ht="13.5" customHeight="1">
      <c r="B706" s="879"/>
      <c r="C706" s="808"/>
      <c r="D706" s="905"/>
      <c r="E706" s="473" t="s">
        <v>21</v>
      </c>
      <c r="F706" s="484"/>
      <c r="G706" s="484"/>
      <c r="H706" s="481">
        <v>0</v>
      </c>
      <c r="I706" s="481">
        <v>0</v>
      </c>
      <c r="J706" s="616">
        <v>0</v>
      </c>
      <c r="K706" s="616">
        <v>0</v>
      </c>
      <c r="L706" s="542">
        <v>0</v>
      </c>
      <c r="M706" s="542">
        <v>0</v>
      </c>
      <c r="N706" s="539">
        <v>0</v>
      </c>
      <c r="O706" s="539">
        <v>0</v>
      </c>
      <c r="P706" s="664">
        <v>0</v>
      </c>
      <c r="Q706" s="664">
        <v>0</v>
      </c>
    </row>
    <row r="707" spans="2:17" s="468" customFormat="1" ht="13.5" customHeight="1">
      <c r="B707" s="879"/>
      <c r="C707" s="808"/>
      <c r="D707" s="905"/>
      <c r="E707" s="473" t="s">
        <v>33</v>
      </c>
      <c r="F707" s="484"/>
      <c r="G707" s="484"/>
      <c r="H707" s="481"/>
      <c r="I707" s="481"/>
      <c r="J707" s="616"/>
      <c r="K707" s="616"/>
      <c r="L707" s="542"/>
      <c r="M707" s="542"/>
      <c r="N707" s="539"/>
      <c r="O707" s="539"/>
      <c r="P707" s="664"/>
      <c r="Q707" s="664"/>
    </row>
    <row r="708" spans="2:17" s="468" customFormat="1" ht="13.5" customHeight="1">
      <c r="B708" s="879"/>
      <c r="C708" s="808"/>
      <c r="D708" s="905"/>
      <c r="E708" s="473" t="s">
        <v>69</v>
      </c>
      <c r="F708" s="484"/>
      <c r="G708" s="484"/>
      <c r="H708" s="481">
        <v>0</v>
      </c>
      <c r="I708" s="481">
        <v>0</v>
      </c>
      <c r="J708" s="616">
        <v>41.23</v>
      </c>
      <c r="K708" s="616">
        <v>0</v>
      </c>
      <c r="L708" s="542">
        <v>62.654000000000003</v>
      </c>
      <c r="M708" s="542">
        <v>11.920199999999999</v>
      </c>
      <c r="N708" s="539">
        <v>60.255000000000003</v>
      </c>
      <c r="O708" s="539">
        <v>60.255000000000003</v>
      </c>
      <c r="P708" s="664">
        <v>0</v>
      </c>
      <c r="Q708" s="664">
        <v>0</v>
      </c>
    </row>
    <row r="709" spans="2:17" s="468" customFormat="1" ht="13.5" customHeight="1" thickBot="1">
      <c r="B709" s="880"/>
      <c r="C709" s="882"/>
      <c r="D709" s="906"/>
      <c r="E709" s="490" t="s">
        <v>22</v>
      </c>
      <c r="F709" s="184"/>
      <c r="G709" s="184"/>
      <c r="H709" s="488"/>
      <c r="I709" s="488"/>
      <c r="J709" s="620"/>
      <c r="K709" s="620"/>
      <c r="L709" s="574"/>
      <c r="M709" s="574"/>
      <c r="N709" s="590"/>
      <c r="O709" s="590"/>
      <c r="P709" s="708"/>
      <c r="Q709" s="708"/>
    </row>
    <row r="710" spans="2:17" ht="13.5" customHeight="1">
      <c r="B710" s="875"/>
      <c r="C710" s="885" t="s">
        <v>589</v>
      </c>
      <c r="D710" s="916" t="s">
        <v>240</v>
      </c>
      <c r="E710" s="213" t="s">
        <v>19</v>
      </c>
      <c r="F710" s="180"/>
      <c r="G710" s="180"/>
      <c r="H710" s="487">
        <v>0</v>
      </c>
      <c r="I710" s="487">
        <v>0</v>
      </c>
      <c r="J710" s="619">
        <v>89.9</v>
      </c>
      <c r="K710" s="619">
        <v>79.900000000000006</v>
      </c>
      <c r="L710" s="573">
        <v>247.27654999999999</v>
      </c>
      <c r="M710" s="573">
        <v>129.9</v>
      </c>
      <c r="N710" s="584">
        <v>447.27654999999999</v>
      </c>
      <c r="O710" s="584">
        <v>305.89999999999998</v>
      </c>
      <c r="P710" s="711">
        <v>300</v>
      </c>
      <c r="Q710" s="711">
        <v>300</v>
      </c>
    </row>
    <row r="711" spans="2:17" ht="13.5" customHeight="1">
      <c r="B711" s="876"/>
      <c r="C711" s="843"/>
      <c r="D711" s="917"/>
      <c r="E711" s="208" t="s">
        <v>20</v>
      </c>
      <c r="F711" s="381"/>
      <c r="G711" s="381"/>
      <c r="H711" s="481"/>
      <c r="I711" s="481"/>
      <c r="J711" s="616"/>
      <c r="K711" s="616"/>
      <c r="L711" s="542"/>
      <c r="M711" s="542"/>
      <c r="N711" s="539"/>
      <c r="O711" s="539"/>
      <c r="P711" s="664"/>
      <c r="Q711" s="664"/>
    </row>
    <row r="712" spans="2:17" ht="13.5" customHeight="1">
      <c r="B712" s="876"/>
      <c r="C712" s="843"/>
      <c r="D712" s="917"/>
      <c r="E712" s="208" t="s">
        <v>30</v>
      </c>
      <c r="F712" s="381"/>
      <c r="G712" s="381"/>
      <c r="H712" s="481">
        <v>0</v>
      </c>
      <c r="I712" s="481">
        <v>0</v>
      </c>
      <c r="J712" s="616">
        <v>0</v>
      </c>
      <c r="K712" s="616">
        <v>0</v>
      </c>
      <c r="L712" s="542">
        <v>0</v>
      </c>
      <c r="M712" s="542">
        <v>0</v>
      </c>
      <c r="N712" s="539">
        <v>0</v>
      </c>
      <c r="O712" s="539">
        <v>0</v>
      </c>
      <c r="P712" s="664">
        <v>0</v>
      </c>
      <c r="Q712" s="664">
        <v>0</v>
      </c>
    </row>
    <row r="713" spans="2:17" ht="13.5" customHeight="1">
      <c r="B713" s="876"/>
      <c r="C713" s="843"/>
      <c r="D713" s="917"/>
      <c r="E713" s="208" t="s">
        <v>21</v>
      </c>
      <c r="F713" s="381"/>
      <c r="G713" s="381"/>
      <c r="H713" s="481">
        <v>0</v>
      </c>
      <c r="I713" s="481">
        <v>0</v>
      </c>
      <c r="J713" s="616">
        <v>0</v>
      </c>
      <c r="K713" s="616">
        <v>0</v>
      </c>
      <c r="L713" s="542">
        <v>0</v>
      </c>
      <c r="M713" s="542">
        <v>0</v>
      </c>
      <c r="N713" s="539">
        <v>0</v>
      </c>
      <c r="O713" s="539">
        <v>0</v>
      </c>
      <c r="P713" s="664">
        <v>0</v>
      </c>
      <c r="Q713" s="664">
        <v>0</v>
      </c>
    </row>
    <row r="714" spans="2:17" ht="13.5" customHeight="1">
      <c r="B714" s="876"/>
      <c r="C714" s="843"/>
      <c r="D714" s="917"/>
      <c r="E714" s="208" t="s">
        <v>33</v>
      </c>
      <c r="F714" s="381"/>
      <c r="G714" s="381"/>
      <c r="H714" s="481"/>
      <c r="I714" s="481"/>
      <c r="J714" s="616"/>
      <c r="K714" s="616"/>
      <c r="L714" s="542"/>
      <c r="M714" s="542"/>
      <c r="N714" s="539"/>
      <c r="O714" s="539"/>
      <c r="P714" s="664"/>
      <c r="Q714" s="664"/>
    </row>
    <row r="715" spans="2:17" ht="13.5" customHeight="1">
      <c r="B715" s="876"/>
      <c r="C715" s="843"/>
      <c r="D715" s="917"/>
      <c r="E715" s="208" t="s">
        <v>69</v>
      </c>
      <c r="F715" s="381"/>
      <c r="G715" s="381"/>
      <c r="H715" s="481">
        <v>0</v>
      </c>
      <c r="I715" s="481">
        <v>0</v>
      </c>
      <c r="J715" s="616">
        <v>89.9</v>
      </c>
      <c r="K715" s="616">
        <v>79.900000000000006</v>
      </c>
      <c r="L715" s="542">
        <v>247.27665500000001</v>
      </c>
      <c r="M715" s="542">
        <v>129.9</v>
      </c>
      <c r="N715" s="539">
        <v>447.27654999999999</v>
      </c>
      <c r="O715" s="539">
        <v>305.89999999999998</v>
      </c>
      <c r="P715" s="664">
        <v>300</v>
      </c>
      <c r="Q715" s="664">
        <v>300</v>
      </c>
    </row>
    <row r="716" spans="2:17" ht="13.5" customHeight="1" thickBot="1">
      <c r="B716" s="877"/>
      <c r="C716" s="886"/>
      <c r="D716" s="918"/>
      <c r="E716" s="214" t="s">
        <v>22</v>
      </c>
      <c r="F716" s="184"/>
      <c r="G716" s="184"/>
      <c r="H716" s="488"/>
      <c r="I716" s="488"/>
      <c r="J716" s="620"/>
      <c r="K716" s="620"/>
      <c r="L716" s="574"/>
      <c r="M716" s="574"/>
      <c r="N716" s="590"/>
      <c r="O716" s="590"/>
      <c r="P716" s="708"/>
      <c r="Q716" s="708"/>
    </row>
    <row r="717" spans="2:17" ht="13.5" customHeight="1">
      <c r="B717" s="875"/>
      <c r="C717" s="885" t="s">
        <v>813</v>
      </c>
      <c r="D717" s="916" t="s">
        <v>248</v>
      </c>
      <c r="E717" s="213" t="s">
        <v>19</v>
      </c>
      <c r="F717" s="180"/>
      <c r="G717" s="180"/>
      <c r="H717" s="487">
        <v>77.400000000000006</v>
      </c>
      <c r="I717" s="487">
        <v>0</v>
      </c>
      <c r="J717" s="619">
        <v>104.7</v>
      </c>
      <c r="K717" s="619">
        <v>41.89</v>
      </c>
      <c r="L717" s="573">
        <v>99</v>
      </c>
      <c r="M717" s="573">
        <v>41.892000000000003</v>
      </c>
      <c r="N717" s="584">
        <v>99</v>
      </c>
      <c r="O717" s="584">
        <v>59.692</v>
      </c>
      <c r="P717" s="711">
        <v>300</v>
      </c>
      <c r="Q717" s="711">
        <v>300</v>
      </c>
    </row>
    <row r="718" spans="2:17" ht="13.5" customHeight="1">
      <c r="B718" s="876"/>
      <c r="C718" s="843"/>
      <c r="D718" s="917"/>
      <c r="E718" s="208" t="s">
        <v>20</v>
      </c>
      <c r="F718" s="381"/>
      <c r="G718" s="381"/>
      <c r="H718" s="481"/>
      <c r="I718" s="481"/>
      <c r="J718" s="616"/>
      <c r="K718" s="616"/>
      <c r="L718" s="542"/>
      <c r="M718" s="542"/>
      <c r="N718" s="539"/>
      <c r="O718" s="539"/>
      <c r="P718" s="664"/>
      <c r="Q718" s="664"/>
    </row>
    <row r="719" spans="2:17" ht="13.5" customHeight="1">
      <c r="B719" s="876"/>
      <c r="C719" s="843"/>
      <c r="D719" s="917"/>
      <c r="E719" s="208" t="s">
        <v>30</v>
      </c>
      <c r="F719" s="381"/>
      <c r="G719" s="381"/>
      <c r="H719" s="481">
        <v>0</v>
      </c>
      <c r="I719" s="481">
        <v>0</v>
      </c>
      <c r="J719" s="616">
        <v>0</v>
      </c>
      <c r="K719" s="616">
        <v>0</v>
      </c>
      <c r="L719" s="542">
        <v>0</v>
      </c>
      <c r="M719" s="542">
        <v>0</v>
      </c>
      <c r="N719" s="539">
        <v>0</v>
      </c>
      <c r="O719" s="539">
        <v>0</v>
      </c>
      <c r="P719" s="664">
        <v>0</v>
      </c>
      <c r="Q719" s="664">
        <v>0</v>
      </c>
    </row>
    <row r="720" spans="2:17" ht="13.5" customHeight="1">
      <c r="B720" s="876"/>
      <c r="C720" s="843"/>
      <c r="D720" s="917"/>
      <c r="E720" s="208" t="s">
        <v>21</v>
      </c>
      <c r="F720" s="381"/>
      <c r="G720" s="381"/>
      <c r="H720" s="481">
        <v>0</v>
      </c>
      <c r="I720" s="481">
        <v>0</v>
      </c>
      <c r="J720" s="616">
        <v>0</v>
      </c>
      <c r="K720" s="616">
        <v>0</v>
      </c>
      <c r="L720" s="542">
        <v>0</v>
      </c>
      <c r="M720" s="542">
        <v>0</v>
      </c>
      <c r="N720" s="539">
        <v>0</v>
      </c>
      <c r="O720" s="539">
        <v>0</v>
      </c>
      <c r="P720" s="664">
        <v>0</v>
      </c>
      <c r="Q720" s="664">
        <v>0</v>
      </c>
    </row>
    <row r="721" spans="2:17" ht="13.5" customHeight="1">
      <c r="B721" s="876"/>
      <c r="C721" s="843"/>
      <c r="D721" s="917"/>
      <c r="E721" s="208" t="s">
        <v>33</v>
      </c>
      <c r="F721" s="381"/>
      <c r="G721" s="381"/>
      <c r="H721" s="481"/>
      <c r="I721" s="481"/>
      <c r="J721" s="616"/>
      <c r="K721" s="616"/>
      <c r="L721" s="542"/>
      <c r="M721" s="542"/>
      <c r="N721" s="539"/>
      <c r="O721" s="539"/>
      <c r="P721" s="664"/>
      <c r="Q721" s="664"/>
    </row>
    <row r="722" spans="2:17" ht="13.5" customHeight="1">
      <c r="B722" s="876"/>
      <c r="C722" s="843"/>
      <c r="D722" s="917"/>
      <c r="E722" s="208" t="s">
        <v>69</v>
      </c>
      <c r="F722" s="381"/>
      <c r="G722" s="381"/>
      <c r="H722" s="481">
        <v>77.400000000000006</v>
      </c>
      <c r="I722" s="481">
        <v>0</v>
      </c>
      <c r="J722" s="616">
        <v>104.7</v>
      </c>
      <c r="K722" s="616">
        <v>41.89</v>
      </c>
      <c r="L722" s="542">
        <v>99</v>
      </c>
      <c r="M722" s="542">
        <v>41.892000000000003</v>
      </c>
      <c r="N722" s="539">
        <v>99</v>
      </c>
      <c r="O722" s="539">
        <v>59.692</v>
      </c>
      <c r="P722" s="664">
        <v>300</v>
      </c>
      <c r="Q722" s="664">
        <v>300</v>
      </c>
    </row>
    <row r="723" spans="2:17" ht="13.5" customHeight="1" thickBot="1">
      <c r="B723" s="877"/>
      <c r="C723" s="886"/>
      <c r="D723" s="918"/>
      <c r="E723" s="214" t="s">
        <v>22</v>
      </c>
      <c r="F723" s="184"/>
      <c r="G723" s="184"/>
      <c r="H723" s="488"/>
      <c r="I723" s="488"/>
      <c r="J723" s="620"/>
      <c r="K723" s="620"/>
      <c r="L723" s="574"/>
      <c r="M723" s="574"/>
      <c r="N723" s="590"/>
      <c r="O723" s="590"/>
      <c r="P723" s="708"/>
      <c r="Q723" s="708"/>
    </row>
    <row r="724" spans="2:17" s="163" customFormat="1" ht="13.5" customHeight="1">
      <c r="B724" s="878"/>
      <c r="C724" s="881" t="s">
        <v>814</v>
      </c>
      <c r="D724" s="904" t="s">
        <v>743</v>
      </c>
      <c r="E724" s="213" t="s">
        <v>19</v>
      </c>
      <c r="F724" s="180"/>
      <c r="G724" s="180"/>
      <c r="H724" s="487">
        <v>237.36</v>
      </c>
      <c r="I724" s="487">
        <v>0</v>
      </c>
      <c r="J724" s="619">
        <v>368.95</v>
      </c>
      <c r="K724" s="619">
        <v>152</v>
      </c>
      <c r="L724" s="573">
        <v>421.13</v>
      </c>
      <c r="M724" s="573">
        <v>168.85</v>
      </c>
      <c r="N724" s="584">
        <v>421.13</v>
      </c>
      <c r="O724" s="584">
        <v>421.13</v>
      </c>
      <c r="P724" s="711">
        <v>0</v>
      </c>
      <c r="Q724" s="711">
        <v>0</v>
      </c>
    </row>
    <row r="725" spans="2:17" s="163" customFormat="1" ht="13.5" customHeight="1">
      <c r="B725" s="879"/>
      <c r="C725" s="808"/>
      <c r="D725" s="905"/>
      <c r="E725" s="208" t="s">
        <v>20</v>
      </c>
      <c r="F725" s="381"/>
      <c r="G725" s="381"/>
      <c r="H725" s="481"/>
      <c r="I725" s="481"/>
      <c r="J725" s="616"/>
      <c r="K725" s="616"/>
      <c r="L725" s="542"/>
      <c r="M725" s="542"/>
      <c r="N725" s="539"/>
      <c r="O725" s="539"/>
      <c r="P725" s="664"/>
      <c r="Q725" s="664"/>
    </row>
    <row r="726" spans="2:17" s="163" customFormat="1" ht="13.5" customHeight="1">
      <c r="B726" s="879"/>
      <c r="C726" s="808"/>
      <c r="D726" s="905"/>
      <c r="E726" s="208" t="s">
        <v>30</v>
      </c>
      <c r="F726" s="381"/>
      <c r="G726" s="381"/>
      <c r="H726" s="481">
        <v>0</v>
      </c>
      <c r="I726" s="481">
        <v>0</v>
      </c>
      <c r="J726" s="616">
        <v>0</v>
      </c>
      <c r="K726" s="616">
        <v>0</v>
      </c>
      <c r="L726" s="542">
        <v>0</v>
      </c>
      <c r="M726" s="542">
        <v>0</v>
      </c>
      <c r="N726" s="539">
        <v>0</v>
      </c>
      <c r="O726" s="539">
        <v>0</v>
      </c>
      <c r="P726" s="664">
        <v>0</v>
      </c>
      <c r="Q726" s="664">
        <v>0</v>
      </c>
    </row>
    <row r="727" spans="2:17" s="163" customFormat="1" ht="13.5" customHeight="1">
      <c r="B727" s="879"/>
      <c r="C727" s="808"/>
      <c r="D727" s="905"/>
      <c r="E727" s="208" t="s">
        <v>21</v>
      </c>
      <c r="F727" s="381"/>
      <c r="G727" s="381"/>
      <c r="H727" s="481">
        <v>0</v>
      </c>
      <c r="I727" s="481">
        <v>0</v>
      </c>
      <c r="J727" s="616">
        <v>0</v>
      </c>
      <c r="K727" s="616">
        <v>0</v>
      </c>
      <c r="L727" s="542">
        <v>0</v>
      </c>
      <c r="M727" s="542">
        <v>0</v>
      </c>
      <c r="N727" s="539">
        <v>0</v>
      </c>
      <c r="O727" s="539">
        <v>0</v>
      </c>
      <c r="P727" s="664">
        <v>0</v>
      </c>
      <c r="Q727" s="664">
        <v>0</v>
      </c>
    </row>
    <row r="728" spans="2:17" s="163" customFormat="1" ht="13.5" customHeight="1">
      <c r="B728" s="879"/>
      <c r="C728" s="808"/>
      <c r="D728" s="905"/>
      <c r="E728" s="208" t="s">
        <v>33</v>
      </c>
      <c r="F728" s="381"/>
      <c r="G728" s="381"/>
      <c r="H728" s="481"/>
      <c r="I728" s="481"/>
      <c r="J728" s="616"/>
      <c r="K728" s="616"/>
      <c r="L728" s="542"/>
      <c r="M728" s="542"/>
      <c r="N728" s="539"/>
      <c r="O728" s="539"/>
      <c r="P728" s="664"/>
      <c r="Q728" s="664"/>
    </row>
    <row r="729" spans="2:17" s="163" customFormat="1" ht="13.5" customHeight="1">
      <c r="B729" s="879"/>
      <c r="C729" s="808"/>
      <c r="D729" s="905"/>
      <c r="E729" s="208" t="s">
        <v>69</v>
      </c>
      <c r="F729" s="381"/>
      <c r="G729" s="381"/>
      <c r="H729" s="481">
        <v>237.36</v>
      </c>
      <c r="I729" s="481">
        <v>0</v>
      </c>
      <c r="J729" s="616">
        <v>368.95</v>
      </c>
      <c r="K729" s="616">
        <v>152</v>
      </c>
      <c r="L729" s="542">
        <v>421.13</v>
      </c>
      <c r="M729" s="542">
        <v>168.85</v>
      </c>
      <c r="N729" s="539">
        <v>421.13</v>
      </c>
      <c r="O729" s="539">
        <v>421.13</v>
      </c>
      <c r="P729" s="664">
        <v>0</v>
      </c>
      <c r="Q729" s="664">
        <v>0</v>
      </c>
    </row>
    <row r="730" spans="2:17" s="163" customFormat="1" ht="13.5" customHeight="1" thickBot="1">
      <c r="B730" s="880"/>
      <c r="C730" s="882"/>
      <c r="D730" s="906"/>
      <c r="E730" s="214" t="s">
        <v>22</v>
      </c>
      <c r="F730" s="184"/>
      <c r="G730" s="184"/>
      <c r="H730" s="488"/>
      <c r="I730" s="488"/>
      <c r="J730" s="620"/>
      <c r="K730" s="620"/>
      <c r="L730" s="574"/>
      <c r="M730" s="574"/>
      <c r="N730" s="590"/>
      <c r="O730" s="590"/>
      <c r="P730" s="708"/>
      <c r="Q730" s="708"/>
    </row>
    <row r="731" spans="2:17" s="163" customFormat="1" ht="13.5" customHeight="1">
      <c r="B731" s="878"/>
      <c r="C731" s="881" t="s">
        <v>815</v>
      </c>
      <c r="D731" s="904" t="s">
        <v>457</v>
      </c>
      <c r="E731" s="213" t="s">
        <v>19</v>
      </c>
      <c r="F731" s="180"/>
      <c r="G731" s="180"/>
      <c r="H731" s="487">
        <v>64.5</v>
      </c>
      <c r="I731" s="487">
        <v>0</v>
      </c>
      <c r="J731" s="619">
        <v>54</v>
      </c>
      <c r="K731" s="619">
        <v>0</v>
      </c>
      <c r="L731" s="573">
        <v>622</v>
      </c>
      <c r="M731" s="573">
        <v>489.97244999999998</v>
      </c>
      <c r="N731" s="584">
        <v>922</v>
      </c>
      <c r="O731" s="584">
        <v>899.39093000000003</v>
      </c>
      <c r="P731" s="711">
        <v>0</v>
      </c>
      <c r="Q731" s="711">
        <v>0</v>
      </c>
    </row>
    <row r="732" spans="2:17" s="163" customFormat="1" ht="13.5" customHeight="1">
      <c r="B732" s="879"/>
      <c r="C732" s="808"/>
      <c r="D732" s="905"/>
      <c r="E732" s="208" t="s">
        <v>20</v>
      </c>
      <c r="F732" s="381"/>
      <c r="G732" s="381"/>
      <c r="H732" s="481"/>
      <c r="I732" s="481"/>
      <c r="J732" s="616"/>
      <c r="K732" s="616"/>
      <c r="L732" s="542"/>
      <c r="M732" s="542"/>
      <c r="N732" s="539"/>
      <c r="O732" s="539"/>
      <c r="P732" s="664"/>
      <c r="Q732" s="664"/>
    </row>
    <row r="733" spans="2:17" s="163" customFormat="1" ht="13.5" customHeight="1">
      <c r="B733" s="879"/>
      <c r="C733" s="808"/>
      <c r="D733" s="905"/>
      <c r="E733" s="208" t="s">
        <v>30</v>
      </c>
      <c r="F733" s="381"/>
      <c r="G733" s="381"/>
      <c r="H733" s="481">
        <v>0</v>
      </c>
      <c r="I733" s="481">
        <v>0</v>
      </c>
      <c r="J733" s="616">
        <v>0</v>
      </c>
      <c r="K733" s="616">
        <v>0</v>
      </c>
      <c r="L733" s="542">
        <v>0</v>
      </c>
      <c r="M733" s="542">
        <v>0</v>
      </c>
      <c r="N733" s="539">
        <v>0</v>
      </c>
      <c r="O733" s="539">
        <v>0</v>
      </c>
      <c r="P733" s="664">
        <v>0</v>
      </c>
      <c r="Q733" s="664">
        <v>0</v>
      </c>
    </row>
    <row r="734" spans="2:17" s="163" customFormat="1" ht="13.5" customHeight="1">
      <c r="B734" s="879"/>
      <c r="C734" s="808"/>
      <c r="D734" s="905"/>
      <c r="E734" s="208" t="s">
        <v>21</v>
      </c>
      <c r="F734" s="381"/>
      <c r="G734" s="381"/>
      <c r="H734" s="481">
        <v>0</v>
      </c>
      <c r="I734" s="481">
        <v>0</v>
      </c>
      <c r="J734" s="616">
        <v>0</v>
      </c>
      <c r="K734" s="616">
        <v>0</v>
      </c>
      <c r="L734" s="542">
        <v>0</v>
      </c>
      <c r="M734" s="542">
        <v>0</v>
      </c>
      <c r="N734" s="539">
        <v>0</v>
      </c>
      <c r="O734" s="539">
        <v>0</v>
      </c>
      <c r="P734" s="664">
        <v>0</v>
      </c>
      <c r="Q734" s="664">
        <v>0</v>
      </c>
    </row>
    <row r="735" spans="2:17" s="163" customFormat="1" ht="13.5" customHeight="1">
      <c r="B735" s="879"/>
      <c r="C735" s="808"/>
      <c r="D735" s="905"/>
      <c r="E735" s="208" t="s">
        <v>33</v>
      </c>
      <c r="F735" s="381"/>
      <c r="G735" s="381"/>
      <c r="H735" s="481"/>
      <c r="I735" s="481"/>
      <c r="J735" s="616"/>
      <c r="K735" s="616"/>
      <c r="L735" s="542"/>
      <c r="M735" s="542"/>
      <c r="N735" s="539"/>
      <c r="O735" s="539"/>
      <c r="P735" s="664"/>
      <c r="Q735" s="664"/>
    </row>
    <row r="736" spans="2:17" s="163" customFormat="1" ht="13.5" customHeight="1">
      <c r="B736" s="879"/>
      <c r="C736" s="808"/>
      <c r="D736" s="905"/>
      <c r="E736" s="208" t="s">
        <v>69</v>
      </c>
      <c r="F736" s="381"/>
      <c r="G736" s="381"/>
      <c r="H736" s="481">
        <v>64.5</v>
      </c>
      <c r="I736" s="481">
        <v>0</v>
      </c>
      <c r="J736" s="616">
        <v>54</v>
      </c>
      <c r="K736" s="616">
        <v>0</v>
      </c>
      <c r="L736" s="542">
        <v>622</v>
      </c>
      <c r="M736" s="542">
        <v>489.97244999999998</v>
      </c>
      <c r="N736" s="539">
        <v>922</v>
      </c>
      <c r="O736" s="539">
        <v>899.39093000000003</v>
      </c>
      <c r="P736" s="664">
        <v>0</v>
      </c>
      <c r="Q736" s="664">
        <v>0</v>
      </c>
    </row>
    <row r="737" spans="2:17" s="163" customFormat="1" ht="13.5" customHeight="1" thickBot="1">
      <c r="B737" s="899"/>
      <c r="C737" s="798"/>
      <c r="D737" s="915"/>
      <c r="E737" s="609" t="s">
        <v>22</v>
      </c>
      <c r="F737" s="108"/>
      <c r="G737" s="108"/>
      <c r="H737" s="611"/>
      <c r="I737" s="611"/>
      <c r="J737" s="611"/>
      <c r="K737" s="611"/>
      <c r="L737" s="641"/>
      <c r="M737" s="641"/>
      <c r="N737" s="657"/>
      <c r="O737" s="657"/>
      <c r="P737" s="665"/>
      <c r="Q737" s="665"/>
    </row>
    <row r="738" spans="2:17" s="608" customFormat="1" ht="13.5" customHeight="1">
      <c r="B738" s="878"/>
      <c r="C738" s="881" t="s">
        <v>877</v>
      </c>
      <c r="D738" s="904" t="s">
        <v>457</v>
      </c>
      <c r="E738" s="621" t="s">
        <v>19</v>
      </c>
      <c r="F738" s="180"/>
      <c r="G738" s="180"/>
      <c r="H738" s="619">
        <v>0</v>
      </c>
      <c r="I738" s="619">
        <v>0</v>
      </c>
      <c r="J738" s="619">
        <v>0</v>
      </c>
      <c r="K738" s="619">
        <v>0</v>
      </c>
      <c r="L738" s="573">
        <v>53.817999999999998</v>
      </c>
      <c r="M738" s="573">
        <v>37.477359999999997</v>
      </c>
      <c r="N738" s="584">
        <v>53.817999999999998</v>
      </c>
      <c r="O738" s="584">
        <v>41.319400000000002</v>
      </c>
      <c r="P738" s="711">
        <v>0</v>
      </c>
      <c r="Q738" s="711">
        <v>0</v>
      </c>
    </row>
    <row r="739" spans="2:17" s="608" customFormat="1" ht="13.5" customHeight="1">
      <c r="B739" s="879"/>
      <c r="C739" s="808"/>
      <c r="D739" s="905"/>
      <c r="E739" s="613" t="s">
        <v>20</v>
      </c>
      <c r="F739" s="534"/>
      <c r="G739" s="534"/>
      <c r="H739" s="616"/>
      <c r="I739" s="616"/>
      <c r="J739" s="616"/>
      <c r="K739" s="616"/>
      <c r="L739" s="542"/>
      <c r="M739" s="542"/>
      <c r="N739" s="539"/>
      <c r="O739" s="539"/>
      <c r="P739" s="664"/>
      <c r="Q739" s="664"/>
    </row>
    <row r="740" spans="2:17" s="608" customFormat="1" ht="13.5" customHeight="1">
      <c r="B740" s="879"/>
      <c r="C740" s="808"/>
      <c r="D740" s="905"/>
      <c r="E740" s="613" t="s">
        <v>30</v>
      </c>
      <c r="F740" s="534"/>
      <c r="G740" s="534"/>
      <c r="H740" s="616">
        <v>0</v>
      </c>
      <c r="I740" s="616">
        <v>0</v>
      </c>
      <c r="J740" s="616">
        <v>0</v>
      </c>
      <c r="K740" s="616">
        <v>0</v>
      </c>
      <c r="L740" s="542">
        <v>0</v>
      </c>
      <c r="M740" s="542">
        <v>0</v>
      </c>
      <c r="N740" s="539">
        <v>0</v>
      </c>
      <c r="O740" s="539">
        <v>0</v>
      </c>
      <c r="P740" s="664">
        <v>0</v>
      </c>
      <c r="Q740" s="664">
        <v>0</v>
      </c>
    </row>
    <row r="741" spans="2:17" s="608" customFormat="1" ht="13.5" customHeight="1">
      <c r="B741" s="879"/>
      <c r="C741" s="808"/>
      <c r="D741" s="905"/>
      <c r="E741" s="613" t="s">
        <v>21</v>
      </c>
      <c r="F741" s="534"/>
      <c r="G741" s="534"/>
      <c r="H741" s="616">
        <v>0</v>
      </c>
      <c r="I741" s="616">
        <v>0</v>
      </c>
      <c r="J741" s="616">
        <v>0</v>
      </c>
      <c r="K741" s="616">
        <v>0</v>
      </c>
      <c r="L741" s="542">
        <v>0</v>
      </c>
      <c r="M741" s="542">
        <v>0</v>
      </c>
      <c r="N741" s="539">
        <v>0</v>
      </c>
      <c r="O741" s="539">
        <v>0</v>
      </c>
      <c r="P741" s="664">
        <v>0</v>
      </c>
      <c r="Q741" s="664">
        <v>0</v>
      </c>
    </row>
    <row r="742" spans="2:17" s="608" customFormat="1" ht="13.5" customHeight="1">
      <c r="B742" s="879"/>
      <c r="C742" s="808"/>
      <c r="D742" s="905"/>
      <c r="E742" s="613" t="s">
        <v>33</v>
      </c>
      <c r="F742" s="534"/>
      <c r="G742" s="534"/>
      <c r="H742" s="616"/>
      <c r="I742" s="616"/>
      <c r="J742" s="616"/>
      <c r="K742" s="616"/>
      <c r="L742" s="542"/>
      <c r="M742" s="542"/>
      <c r="N742" s="539"/>
      <c r="O742" s="539"/>
      <c r="P742" s="664"/>
      <c r="Q742" s="664"/>
    </row>
    <row r="743" spans="2:17" s="608" customFormat="1" ht="13.5" customHeight="1">
      <c r="B743" s="879"/>
      <c r="C743" s="808"/>
      <c r="D743" s="905"/>
      <c r="E743" s="613" t="s">
        <v>69</v>
      </c>
      <c r="F743" s="534"/>
      <c r="G743" s="534"/>
      <c r="H743" s="616">
        <v>0</v>
      </c>
      <c r="I743" s="616">
        <v>0</v>
      </c>
      <c r="J743" s="616">
        <v>0</v>
      </c>
      <c r="K743" s="616">
        <v>0</v>
      </c>
      <c r="L743" s="542">
        <v>53.817999999999998</v>
      </c>
      <c r="M743" s="542">
        <v>37.477359999999997</v>
      </c>
      <c r="N743" s="539">
        <v>53.817999999999998</v>
      </c>
      <c r="O743" s="539">
        <v>41.319400000000002</v>
      </c>
      <c r="P743" s="664">
        <v>0</v>
      </c>
      <c r="Q743" s="664">
        <v>0</v>
      </c>
    </row>
    <row r="744" spans="2:17" s="608" customFormat="1" ht="13.5" customHeight="1" thickBot="1">
      <c r="B744" s="880"/>
      <c r="C744" s="882"/>
      <c r="D744" s="906"/>
      <c r="E744" s="622" t="s">
        <v>22</v>
      </c>
      <c r="F744" s="184"/>
      <c r="G744" s="184"/>
      <c r="H744" s="620"/>
      <c r="I744" s="620"/>
      <c r="J744" s="620"/>
      <c r="K744" s="620"/>
      <c r="L744" s="574"/>
      <c r="M744" s="574"/>
      <c r="N744" s="590"/>
      <c r="O744" s="590"/>
      <c r="P744" s="708"/>
      <c r="Q744" s="708"/>
    </row>
    <row r="745" spans="2:17" ht="13.5" customHeight="1">
      <c r="B745" s="929">
        <v>7</v>
      </c>
      <c r="C745" s="923" t="s">
        <v>72</v>
      </c>
      <c r="D745" s="923" t="s">
        <v>259</v>
      </c>
      <c r="E745" s="617" t="s">
        <v>19</v>
      </c>
      <c r="F745" s="617">
        <v>3166.93</v>
      </c>
      <c r="G745" s="617">
        <v>3165.04</v>
      </c>
      <c r="H745" s="617">
        <f>H747+H748+H750</f>
        <v>0</v>
      </c>
      <c r="I745" s="617">
        <f t="shared" ref="I745:K745" si="411">I747+I748+I750</f>
        <v>0</v>
      </c>
      <c r="J745" s="617">
        <f t="shared" si="411"/>
        <v>27.2</v>
      </c>
      <c r="K745" s="617">
        <f t="shared" si="411"/>
        <v>12.14</v>
      </c>
      <c r="L745" s="592">
        <f>L747+L748+L750</f>
        <v>1443.1981000000001</v>
      </c>
      <c r="M745" s="592">
        <f t="shared" ref="M745:N745" si="412">M747+M748+M750</f>
        <v>12.14</v>
      </c>
      <c r="N745" s="592">
        <f t="shared" si="412"/>
        <v>1483.1981000000001</v>
      </c>
      <c r="O745" s="592">
        <f t="shared" ref="O745:Q745" si="413">O747+O748+O750</f>
        <v>1483.1981000000001</v>
      </c>
      <c r="P745" s="592">
        <f t="shared" si="413"/>
        <v>0</v>
      </c>
      <c r="Q745" s="592">
        <f t="shared" si="413"/>
        <v>0</v>
      </c>
    </row>
    <row r="746" spans="2:17" ht="13.5" customHeight="1">
      <c r="B746" s="929"/>
      <c r="C746" s="923"/>
      <c r="D746" s="923"/>
      <c r="E746" s="192" t="s">
        <v>20</v>
      </c>
      <c r="F746" s="322"/>
      <c r="G746" s="322"/>
      <c r="H746" s="192"/>
      <c r="I746" s="477"/>
      <c r="J746" s="477"/>
      <c r="K746" s="477"/>
      <c r="L746" s="568"/>
      <c r="M746" s="568"/>
      <c r="N746" s="568"/>
      <c r="O746" s="568"/>
      <c r="P746" s="568"/>
      <c r="Q746" s="568"/>
    </row>
    <row r="747" spans="2:17" ht="13.5" customHeight="1">
      <c r="B747" s="929"/>
      <c r="C747" s="923"/>
      <c r="D747" s="923"/>
      <c r="E747" s="192" t="s">
        <v>30</v>
      </c>
      <c r="F747" s="322">
        <v>2100.63</v>
      </c>
      <c r="G747" s="322">
        <v>2100.63</v>
      </c>
      <c r="H747" s="192">
        <f>H754+H768</f>
        <v>0</v>
      </c>
      <c r="I747" s="477">
        <f t="shared" ref="I747:K747" si="414">I754+I768</f>
        <v>0</v>
      </c>
      <c r="J747" s="477">
        <f t="shared" si="414"/>
        <v>0</v>
      </c>
      <c r="K747" s="477">
        <f t="shared" si="414"/>
        <v>0</v>
      </c>
      <c r="L747" s="568">
        <f>L754+L761+L768</f>
        <v>0</v>
      </c>
      <c r="M747" s="568">
        <f t="shared" ref="M747:N747" si="415">M754+M761+M768</f>
        <v>0</v>
      </c>
      <c r="N747" s="568">
        <f t="shared" si="415"/>
        <v>0</v>
      </c>
      <c r="O747" s="568">
        <f t="shared" ref="O747:Q747" si="416">O754+O761+O768</f>
        <v>0</v>
      </c>
      <c r="P747" s="568">
        <f t="shared" si="416"/>
        <v>0</v>
      </c>
      <c r="Q747" s="568">
        <f t="shared" si="416"/>
        <v>0</v>
      </c>
    </row>
    <row r="748" spans="2:17" ht="13.5" customHeight="1">
      <c r="B748" s="929"/>
      <c r="C748" s="923"/>
      <c r="D748" s="923"/>
      <c r="E748" s="192" t="s">
        <v>21</v>
      </c>
      <c r="F748" s="322">
        <v>979</v>
      </c>
      <c r="G748" s="322">
        <v>979</v>
      </c>
      <c r="H748" s="192">
        <f>H755+H769</f>
        <v>0</v>
      </c>
      <c r="I748" s="477">
        <f t="shared" ref="I748:K748" si="417">I755+I769</f>
        <v>0</v>
      </c>
      <c r="J748" s="477">
        <f t="shared" si="417"/>
        <v>0</v>
      </c>
      <c r="K748" s="477">
        <f t="shared" si="417"/>
        <v>0</v>
      </c>
      <c r="L748" s="568">
        <f>L755+L762+L769</f>
        <v>1383.1981000000001</v>
      </c>
      <c r="M748" s="568">
        <f t="shared" ref="M748:N748" si="418">M755+M762+M769</f>
        <v>0</v>
      </c>
      <c r="N748" s="568">
        <f t="shared" si="418"/>
        <v>1383.1981000000001</v>
      </c>
      <c r="O748" s="568">
        <f t="shared" ref="O748:Q748" si="419">O755+O762+O769</f>
        <v>1383.1981000000001</v>
      </c>
      <c r="P748" s="568">
        <f t="shared" si="419"/>
        <v>0</v>
      </c>
      <c r="Q748" s="568">
        <f t="shared" si="419"/>
        <v>0</v>
      </c>
    </row>
    <row r="749" spans="2:17" ht="13.5" customHeight="1">
      <c r="B749" s="929"/>
      <c r="C749" s="923"/>
      <c r="D749" s="923"/>
      <c r="E749" s="192" t="s">
        <v>33</v>
      </c>
      <c r="F749" s="322"/>
      <c r="G749" s="322"/>
      <c r="H749" s="192"/>
      <c r="I749" s="477"/>
      <c r="J749" s="477"/>
      <c r="K749" s="477"/>
      <c r="L749" s="568"/>
      <c r="M749" s="568"/>
      <c r="N749" s="568"/>
      <c r="O749" s="568"/>
      <c r="P749" s="568"/>
      <c r="Q749" s="568"/>
    </row>
    <row r="750" spans="2:17" ht="13.5" customHeight="1">
      <c r="B750" s="929"/>
      <c r="C750" s="923"/>
      <c r="D750" s="923"/>
      <c r="E750" s="192" t="s">
        <v>69</v>
      </c>
      <c r="F750" s="322">
        <v>87.3</v>
      </c>
      <c r="G750" s="322">
        <v>85.41</v>
      </c>
      <c r="H750" s="192">
        <f>H757+H771</f>
        <v>0</v>
      </c>
      <c r="I750" s="477">
        <f t="shared" ref="I750:K750" si="420">I757+I771</f>
        <v>0</v>
      </c>
      <c r="J750" s="477">
        <f t="shared" si="420"/>
        <v>27.2</v>
      </c>
      <c r="K750" s="477">
        <f t="shared" si="420"/>
        <v>12.14</v>
      </c>
      <c r="L750" s="568">
        <f>L757+L764+L771</f>
        <v>60</v>
      </c>
      <c r="M750" s="568">
        <f t="shared" ref="M750:N750" si="421">M757+M764+M771</f>
        <v>12.14</v>
      </c>
      <c r="N750" s="568">
        <f t="shared" si="421"/>
        <v>100</v>
      </c>
      <c r="O750" s="568">
        <f t="shared" ref="O750:Q750" si="422">O757+O764+O771</f>
        <v>100</v>
      </c>
      <c r="P750" s="568">
        <f t="shared" si="422"/>
        <v>0</v>
      </c>
      <c r="Q750" s="568">
        <f t="shared" si="422"/>
        <v>0</v>
      </c>
    </row>
    <row r="751" spans="2:17" ht="13.5" customHeight="1" thickBot="1">
      <c r="B751" s="930"/>
      <c r="C751" s="924"/>
      <c r="D751" s="924"/>
      <c r="E751" s="218" t="s">
        <v>22</v>
      </c>
      <c r="F751" s="324"/>
      <c r="G751" s="324"/>
      <c r="H751" s="218"/>
      <c r="I751" s="492"/>
      <c r="J751" s="492"/>
      <c r="K751" s="492"/>
      <c r="L751" s="569"/>
      <c r="M751" s="569"/>
      <c r="N751" s="569"/>
      <c r="O751" s="569"/>
      <c r="P751" s="569"/>
      <c r="Q751" s="569"/>
    </row>
    <row r="752" spans="2:17" ht="13.5" customHeight="1">
      <c r="B752" s="875"/>
      <c r="C752" s="885" t="s">
        <v>244</v>
      </c>
      <c r="D752" s="873" t="s">
        <v>258</v>
      </c>
      <c r="E752" s="194" t="s">
        <v>19</v>
      </c>
      <c r="F752" s="180"/>
      <c r="G752" s="180"/>
      <c r="H752" s="487">
        <v>0</v>
      </c>
      <c r="I752" s="487">
        <v>0</v>
      </c>
      <c r="J752" s="619">
        <v>27.2</v>
      </c>
      <c r="K752" s="619">
        <v>12.14</v>
      </c>
      <c r="L752" s="716">
        <v>27.200099999999999</v>
      </c>
      <c r="M752" s="716">
        <v>12.14</v>
      </c>
      <c r="N752" s="584">
        <v>27.200099999999999</v>
      </c>
      <c r="O752" s="584">
        <v>27.200099999999999</v>
      </c>
      <c r="P752" s="711">
        <v>0</v>
      </c>
      <c r="Q752" s="711">
        <v>0</v>
      </c>
    </row>
    <row r="753" spans="2:17" ht="13.5" customHeight="1">
      <c r="B753" s="876"/>
      <c r="C753" s="843"/>
      <c r="D753" s="826"/>
      <c r="E753" s="191" t="s">
        <v>20</v>
      </c>
      <c r="F753" s="381"/>
      <c r="G753" s="381"/>
      <c r="H753" s="480"/>
      <c r="I753" s="481"/>
      <c r="J753" s="616"/>
      <c r="K753" s="616"/>
      <c r="L753" s="717"/>
      <c r="M753" s="717"/>
      <c r="N753" s="539"/>
      <c r="O753" s="539"/>
      <c r="P753" s="664"/>
      <c r="Q753" s="664"/>
    </row>
    <row r="754" spans="2:17" ht="13.5" customHeight="1">
      <c r="B754" s="876"/>
      <c r="C754" s="843"/>
      <c r="D754" s="826"/>
      <c r="E754" s="191" t="s">
        <v>30</v>
      </c>
      <c r="F754" s="381"/>
      <c r="G754" s="381"/>
      <c r="H754" s="481">
        <v>0</v>
      </c>
      <c r="I754" s="481">
        <v>0</v>
      </c>
      <c r="J754" s="616">
        <v>0</v>
      </c>
      <c r="K754" s="616">
        <v>0</v>
      </c>
      <c r="L754" s="717">
        <v>0</v>
      </c>
      <c r="M754" s="717">
        <v>0</v>
      </c>
      <c r="N754" s="539">
        <v>0</v>
      </c>
      <c r="O754" s="539">
        <v>0</v>
      </c>
      <c r="P754" s="664">
        <v>0</v>
      </c>
      <c r="Q754" s="664">
        <v>0</v>
      </c>
    </row>
    <row r="755" spans="2:17" ht="13.5" customHeight="1">
      <c r="B755" s="876"/>
      <c r="C755" s="843"/>
      <c r="D755" s="826"/>
      <c r="E755" s="191" t="s">
        <v>21</v>
      </c>
      <c r="F755" s="381"/>
      <c r="G755" s="381"/>
      <c r="H755" s="481">
        <v>0</v>
      </c>
      <c r="I755" s="481">
        <v>0</v>
      </c>
      <c r="J755" s="616">
        <v>0</v>
      </c>
      <c r="K755" s="616">
        <v>0</v>
      </c>
      <c r="L755" s="717">
        <v>0</v>
      </c>
      <c r="M755" s="717">
        <v>0</v>
      </c>
      <c r="N755" s="539">
        <v>0</v>
      </c>
      <c r="O755" s="539">
        <v>0</v>
      </c>
      <c r="P755" s="664">
        <v>0</v>
      </c>
      <c r="Q755" s="664">
        <v>0</v>
      </c>
    </row>
    <row r="756" spans="2:17" ht="13.5" customHeight="1">
      <c r="B756" s="876"/>
      <c r="C756" s="843"/>
      <c r="D756" s="826"/>
      <c r="E756" s="191" t="s">
        <v>33</v>
      </c>
      <c r="F756" s="381"/>
      <c r="G756" s="381"/>
      <c r="H756" s="481"/>
      <c r="I756" s="481"/>
      <c r="J756" s="616"/>
      <c r="K756" s="616"/>
      <c r="L756" s="717"/>
      <c r="M756" s="717"/>
      <c r="N756" s="539"/>
      <c r="O756" s="539"/>
      <c r="P756" s="664"/>
      <c r="Q756" s="664"/>
    </row>
    <row r="757" spans="2:17" ht="13.5" customHeight="1">
      <c r="B757" s="876"/>
      <c r="C757" s="843"/>
      <c r="D757" s="826"/>
      <c r="E757" s="191" t="s">
        <v>69</v>
      </c>
      <c r="F757" s="381"/>
      <c r="G757" s="381"/>
      <c r="H757" s="481">
        <v>0</v>
      </c>
      <c r="I757" s="481">
        <v>0</v>
      </c>
      <c r="J757" s="616">
        <v>27.2</v>
      </c>
      <c r="K757" s="616">
        <v>12.14</v>
      </c>
      <c r="L757" s="717">
        <v>27.200099999999999</v>
      </c>
      <c r="M757" s="717">
        <v>12.14</v>
      </c>
      <c r="N757" s="539">
        <v>27.200099999999999</v>
      </c>
      <c r="O757" s="539">
        <v>27.200099999999999</v>
      </c>
      <c r="P757" s="664">
        <v>0</v>
      </c>
      <c r="Q757" s="664">
        <v>0</v>
      </c>
    </row>
    <row r="758" spans="2:17" ht="13.5" customHeight="1" thickBot="1">
      <c r="B758" s="876"/>
      <c r="C758" s="843"/>
      <c r="D758" s="826"/>
      <c r="E758" s="609" t="s">
        <v>22</v>
      </c>
      <c r="F758" s="108"/>
      <c r="G758" s="108"/>
      <c r="H758" s="611"/>
      <c r="I758" s="611"/>
      <c r="J758" s="611"/>
      <c r="K758" s="611"/>
      <c r="L758" s="718"/>
      <c r="M758" s="718"/>
      <c r="N758" s="657"/>
      <c r="O758" s="657"/>
      <c r="P758" s="665"/>
      <c r="Q758" s="665"/>
    </row>
    <row r="759" spans="2:17" s="608" customFormat="1" ht="13.5" customHeight="1">
      <c r="B759" s="878"/>
      <c r="C759" s="881" t="s">
        <v>110</v>
      </c>
      <c r="D759" s="883" t="s">
        <v>498</v>
      </c>
      <c r="E759" s="621" t="s">
        <v>19</v>
      </c>
      <c r="F759" s="180"/>
      <c r="G759" s="180"/>
      <c r="H759" s="619">
        <v>0</v>
      </c>
      <c r="I759" s="619">
        <v>0</v>
      </c>
      <c r="J759" s="619">
        <v>0</v>
      </c>
      <c r="K759" s="619">
        <v>0</v>
      </c>
      <c r="L759" s="716">
        <v>1383.1981000000001</v>
      </c>
      <c r="M759" s="716">
        <v>0</v>
      </c>
      <c r="N759" s="584">
        <v>1383.1981000000001</v>
      </c>
      <c r="O759" s="584">
        <v>1383.1981000000001</v>
      </c>
      <c r="P759" s="711">
        <v>0</v>
      </c>
      <c r="Q759" s="711">
        <v>0</v>
      </c>
    </row>
    <row r="760" spans="2:17" s="608" customFormat="1" ht="13.5" customHeight="1">
      <c r="B760" s="879"/>
      <c r="C760" s="808"/>
      <c r="D760" s="807"/>
      <c r="E760" s="613" t="s">
        <v>20</v>
      </c>
      <c r="F760" s="534"/>
      <c r="G760" s="534"/>
      <c r="H760" s="616"/>
      <c r="I760" s="616"/>
      <c r="J760" s="616"/>
      <c r="K760" s="616"/>
      <c r="L760" s="717"/>
      <c r="M760" s="717"/>
      <c r="N760" s="539"/>
      <c r="O760" s="539"/>
      <c r="P760" s="664"/>
      <c r="Q760" s="664"/>
    </row>
    <row r="761" spans="2:17" s="608" customFormat="1" ht="13.5" customHeight="1">
      <c r="B761" s="879"/>
      <c r="C761" s="808"/>
      <c r="D761" s="807"/>
      <c r="E761" s="613" t="s">
        <v>30</v>
      </c>
      <c r="F761" s="534"/>
      <c r="G761" s="534"/>
      <c r="H761" s="616">
        <v>0</v>
      </c>
      <c r="I761" s="616">
        <v>0</v>
      </c>
      <c r="J761" s="616">
        <v>0</v>
      </c>
      <c r="K761" s="616">
        <v>0</v>
      </c>
      <c r="L761" s="717">
        <v>0</v>
      </c>
      <c r="M761" s="717">
        <v>0</v>
      </c>
      <c r="N761" s="539">
        <v>0</v>
      </c>
      <c r="O761" s="539">
        <v>0</v>
      </c>
      <c r="P761" s="664">
        <v>0</v>
      </c>
      <c r="Q761" s="664">
        <v>0</v>
      </c>
    </row>
    <row r="762" spans="2:17" s="608" customFormat="1" ht="13.5" customHeight="1">
      <c r="B762" s="879"/>
      <c r="C762" s="808"/>
      <c r="D762" s="807"/>
      <c r="E762" s="613" t="s">
        <v>21</v>
      </c>
      <c r="F762" s="534"/>
      <c r="G762" s="534"/>
      <c r="H762" s="616">
        <v>0</v>
      </c>
      <c r="I762" s="616">
        <v>0</v>
      </c>
      <c r="J762" s="616">
        <v>0</v>
      </c>
      <c r="K762" s="616">
        <v>0</v>
      </c>
      <c r="L762" s="717">
        <v>1383.1981000000001</v>
      </c>
      <c r="M762" s="717">
        <v>0</v>
      </c>
      <c r="N762" s="539">
        <v>1383.1981000000001</v>
      </c>
      <c r="O762" s="539">
        <v>1383.1981000000001</v>
      </c>
      <c r="P762" s="664">
        <v>0</v>
      </c>
      <c r="Q762" s="664">
        <v>0</v>
      </c>
    </row>
    <row r="763" spans="2:17" s="608" customFormat="1" ht="13.5" customHeight="1">
      <c r="B763" s="879"/>
      <c r="C763" s="808"/>
      <c r="D763" s="807"/>
      <c r="E763" s="613" t="s">
        <v>33</v>
      </c>
      <c r="F763" s="534"/>
      <c r="G763" s="534"/>
      <c r="H763" s="616"/>
      <c r="I763" s="616"/>
      <c r="J763" s="616"/>
      <c r="K763" s="616"/>
      <c r="L763" s="717"/>
      <c r="M763" s="717"/>
      <c r="N763" s="539"/>
      <c r="O763" s="539"/>
      <c r="P763" s="664"/>
      <c r="Q763" s="664"/>
    </row>
    <row r="764" spans="2:17" s="608" customFormat="1" ht="13.5" customHeight="1">
      <c r="B764" s="879"/>
      <c r="C764" s="808"/>
      <c r="D764" s="807"/>
      <c r="E764" s="613" t="s">
        <v>69</v>
      </c>
      <c r="F764" s="534"/>
      <c r="G764" s="534"/>
      <c r="H764" s="616">
        <v>0</v>
      </c>
      <c r="I764" s="616">
        <v>0</v>
      </c>
      <c r="J764" s="616">
        <v>0</v>
      </c>
      <c r="K764" s="616">
        <v>0</v>
      </c>
      <c r="L764" s="717">
        <v>0</v>
      </c>
      <c r="M764" s="717">
        <v>0</v>
      </c>
      <c r="N764" s="539">
        <v>0</v>
      </c>
      <c r="O764" s="539">
        <v>0</v>
      </c>
      <c r="P764" s="664">
        <v>0</v>
      </c>
      <c r="Q764" s="664">
        <v>0</v>
      </c>
    </row>
    <row r="765" spans="2:17" s="608" customFormat="1" ht="13.5" customHeight="1" thickBot="1">
      <c r="B765" s="880"/>
      <c r="C765" s="882"/>
      <c r="D765" s="884"/>
      <c r="E765" s="622" t="s">
        <v>22</v>
      </c>
      <c r="F765" s="184"/>
      <c r="G765" s="184"/>
      <c r="H765" s="620"/>
      <c r="I765" s="620"/>
      <c r="J765" s="620"/>
      <c r="K765" s="620"/>
      <c r="L765" s="719"/>
      <c r="M765" s="719"/>
      <c r="N765" s="590"/>
      <c r="O765" s="590"/>
      <c r="P765" s="708"/>
      <c r="Q765" s="708"/>
    </row>
    <row r="766" spans="2:17" s="165" customFormat="1" ht="13.5" customHeight="1">
      <c r="B766" s="876"/>
      <c r="C766" s="843" t="s">
        <v>879</v>
      </c>
      <c r="D766" s="826" t="s">
        <v>843</v>
      </c>
      <c r="E766" s="610" t="s">
        <v>19</v>
      </c>
      <c r="F766" s="178"/>
      <c r="G766" s="178"/>
      <c r="H766" s="612">
        <v>0</v>
      </c>
      <c r="I766" s="612">
        <v>0</v>
      </c>
      <c r="J766" s="612">
        <v>0</v>
      </c>
      <c r="K766" s="612">
        <v>0</v>
      </c>
      <c r="L766" s="720">
        <v>32.799900000000001</v>
      </c>
      <c r="M766" s="720">
        <v>0</v>
      </c>
      <c r="N766" s="655">
        <v>72.799899999999994</v>
      </c>
      <c r="O766" s="655">
        <v>72.799899999999994</v>
      </c>
      <c r="P766" s="671">
        <v>0</v>
      </c>
      <c r="Q766" s="671">
        <v>0</v>
      </c>
    </row>
    <row r="767" spans="2:17" s="165" customFormat="1" ht="13.5" customHeight="1">
      <c r="B767" s="876"/>
      <c r="C767" s="843"/>
      <c r="D767" s="826"/>
      <c r="E767" s="191" t="s">
        <v>20</v>
      </c>
      <c r="F767" s="381"/>
      <c r="G767" s="381"/>
      <c r="H767" s="481"/>
      <c r="I767" s="481"/>
      <c r="J767" s="616"/>
      <c r="K767" s="616"/>
      <c r="L767" s="717"/>
      <c r="M767" s="717"/>
      <c r="N767" s="539"/>
      <c r="O767" s="539"/>
      <c r="P767" s="664"/>
      <c r="Q767" s="664"/>
    </row>
    <row r="768" spans="2:17" s="165" customFormat="1" ht="13.5" customHeight="1">
      <c r="B768" s="876"/>
      <c r="C768" s="843"/>
      <c r="D768" s="826"/>
      <c r="E768" s="191" t="s">
        <v>30</v>
      </c>
      <c r="F768" s="381"/>
      <c r="G768" s="381"/>
      <c r="H768" s="481">
        <v>0</v>
      </c>
      <c r="I768" s="481">
        <v>0</v>
      </c>
      <c r="J768" s="616">
        <v>0</v>
      </c>
      <c r="K768" s="616">
        <v>0</v>
      </c>
      <c r="L768" s="717">
        <v>0</v>
      </c>
      <c r="M768" s="717">
        <v>0</v>
      </c>
      <c r="N768" s="539">
        <v>0</v>
      </c>
      <c r="O768" s="539">
        <v>0</v>
      </c>
      <c r="P768" s="664">
        <v>0</v>
      </c>
      <c r="Q768" s="664">
        <v>0</v>
      </c>
    </row>
    <row r="769" spans="2:17" s="165" customFormat="1" ht="13.5" customHeight="1">
      <c r="B769" s="876"/>
      <c r="C769" s="843"/>
      <c r="D769" s="826"/>
      <c r="E769" s="191" t="s">
        <v>21</v>
      </c>
      <c r="F769" s="381"/>
      <c r="G769" s="381"/>
      <c r="H769" s="481">
        <v>0</v>
      </c>
      <c r="I769" s="481">
        <v>0</v>
      </c>
      <c r="J769" s="616">
        <v>0</v>
      </c>
      <c r="K769" s="616">
        <v>0</v>
      </c>
      <c r="L769" s="717">
        <v>0</v>
      </c>
      <c r="M769" s="717">
        <v>0</v>
      </c>
      <c r="N769" s="539">
        <v>0</v>
      </c>
      <c r="O769" s="539">
        <v>0</v>
      </c>
      <c r="P769" s="664">
        <v>0</v>
      </c>
      <c r="Q769" s="664">
        <v>0</v>
      </c>
    </row>
    <row r="770" spans="2:17" s="165" customFormat="1" ht="13.5" customHeight="1">
      <c r="B770" s="876"/>
      <c r="C770" s="843"/>
      <c r="D770" s="826"/>
      <c r="E770" s="191" t="s">
        <v>33</v>
      </c>
      <c r="F770" s="381"/>
      <c r="G770" s="381"/>
      <c r="H770" s="481"/>
      <c r="I770" s="481"/>
      <c r="J770" s="616"/>
      <c r="K770" s="616"/>
      <c r="L770" s="717"/>
      <c r="M770" s="717"/>
      <c r="N770" s="539"/>
      <c r="O770" s="539"/>
      <c r="P770" s="664"/>
      <c r="Q770" s="664"/>
    </row>
    <row r="771" spans="2:17" s="165" customFormat="1" ht="13.5" customHeight="1">
      <c r="B771" s="876"/>
      <c r="C771" s="843"/>
      <c r="D771" s="826"/>
      <c r="E771" s="191" t="s">
        <v>69</v>
      </c>
      <c r="F771" s="381"/>
      <c r="G771" s="381"/>
      <c r="H771" s="481">
        <v>0</v>
      </c>
      <c r="I771" s="481">
        <v>0</v>
      </c>
      <c r="J771" s="616">
        <v>0</v>
      </c>
      <c r="K771" s="616">
        <v>0</v>
      </c>
      <c r="L771" s="717">
        <v>32.799900000000001</v>
      </c>
      <c r="M771" s="717">
        <v>0</v>
      </c>
      <c r="N771" s="539">
        <v>72.799899999999994</v>
      </c>
      <c r="O771" s="539">
        <v>72.799899999999994</v>
      </c>
      <c r="P771" s="664">
        <v>0</v>
      </c>
      <c r="Q771" s="664">
        <v>0</v>
      </c>
    </row>
    <row r="772" spans="2:17" s="165" customFormat="1" ht="13.5" customHeight="1" thickBot="1">
      <c r="B772" s="877"/>
      <c r="C772" s="886"/>
      <c r="D772" s="874"/>
      <c r="E772" s="195" t="s">
        <v>22</v>
      </c>
      <c r="F772" s="184"/>
      <c r="G772" s="184"/>
      <c r="H772" s="488"/>
      <c r="I772" s="488"/>
      <c r="J772" s="620"/>
      <c r="K772" s="620"/>
      <c r="L772" s="719"/>
      <c r="M772" s="719"/>
      <c r="N772" s="590"/>
      <c r="O772" s="590"/>
      <c r="P772" s="708"/>
      <c r="Q772" s="708"/>
    </row>
    <row r="773" spans="2:17" ht="13.5" customHeight="1">
      <c r="B773" s="908">
        <v>8</v>
      </c>
      <c r="C773" s="907" t="s">
        <v>72</v>
      </c>
      <c r="D773" s="907" t="s">
        <v>529</v>
      </c>
      <c r="E773" s="217" t="s">
        <v>19</v>
      </c>
      <c r="F773" s="326">
        <f t="shared" ref="F773:G773" si="423">F775+F776+F778</f>
        <v>476470.24</v>
      </c>
      <c r="G773" s="326">
        <f t="shared" si="423"/>
        <v>448876.78</v>
      </c>
      <c r="H773" s="399">
        <f t="shared" ref="H773:Q773" si="424">H775+H776+H778</f>
        <v>92159.56</v>
      </c>
      <c r="I773" s="399">
        <f t="shared" si="424"/>
        <v>75611.98</v>
      </c>
      <c r="J773" s="493">
        <f t="shared" ref="J773:K773" si="425">J775+J776+J778</f>
        <v>275134.38</v>
      </c>
      <c r="K773" s="493">
        <f t="shared" si="425"/>
        <v>232354.36000000002</v>
      </c>
      <c r="L773" s="567">
        <f t="shared" ref="L773:M773" si="426">L775+L776+L778</f>
        <v>387536.67442</v>
      </c>
      <c r="M773" s="567">
        <f t="shared" si="426"/>
        <v>313461.93160000001</v>
      </c>
      <c r="N773" s="567">
        <f>N775+N776+N778</f>
        <v>649106.89526999998</v>
      </c>
      <c r="O773" s="567">
        <f t="shared" ref="O773" si="427">O775+O776+O778</f>
        <v>445610.93409</v>
      </c>
      <c r="P773" s="399">
        <f t="shared" si="424"/>
        <v>437956.44799999997</v>
      </c>
      <c r="Q773" s="399">
        <f t="shared" si="424"/>
        <v>437956.451</v>
      </c>
    </row>
    <row r="774" spans="2:17" ht="13.5" customHeight="1">
      <c r="B774" s="901"/>
      <c r="C774" s="888"/>
      <c r="D774" s="888"/>
      <c r="E774" s="192" t="s">
        <v>20</v>
      </c>
      <c r="F774" s="322"/>
      <c r="G774" s="322"/>
      <c r="H774" s="395"/>
      <c r="I774" s="395"/>
      <c r="J774" s="477"/>
      <c r="K774" s="477"/>
      <c r="L774" s="568"/>
      <c r="M774" s="568"/>
      <c r="N774" s="568"/>
      <c r="O774" s="568"/>
      <c r="P774" s="395"/>
      <c r="Q774" s="395"/>
    </row>
    <row r="775" spans="2:17" ht="13.5" customHeight="1">
      <c r="B775" s="901"/>
      <c r="C775" s="888"/>
      <c r="D775" s="888"/>
      <c r="E775" s="192" t="s">
        <v>30</v>
      </c>
      <c r="F775" s="322">
        <f t="shared" ref="F775:K776" si="428">F782+F999</f>
        <v>26693.5</v>
      </c>
      <c r="G775" s="322">
        <f t="shared" si="428"/>
        <v>26693.5</v>
      </c>
      <c r="H775" s="395">
        <f t="shared" si="428"/>
        <v>0</v>
      </c>
      <c r="I775" s="395">
        <f t="shared" si="428"/>
        <v>0</v>
      </c>
      <c r="J775" s="477">
        <f t="shared" si="428"/>
        <v>0</v>
      </c>
      <c r="K775" s="477">
        <f t="shared" si="428"/>
        <v>0</v>
      </c>
      <c r="L775" s="568">
        <f t="shared" ref="L775:N775" si="429">L782+L999</f>
        <v>0</v>
      </c>
      <c r="M775" s="568">
        <f t="shared" si="429"/>
        <v>0</v>
      </c>
      <c r="N775" s="568">
        <f t="shared" si="429"/>
        <v>0</v>
      </c>
      <c r="O775" s="568">
        <f t="shared" ref="O775" si="430">O782+O999</f>
        <v>0</v>
      </c>
      <c r="P775" s="395">
        <f>P782+P999</f>
        <v>0</v>
      </c>
      <c r="Q775" s="395">
        <f>Q782+Q999</f>
        <v>0</v>
      </c>
    </row>
    <row r="776" spans="2:17" ht="13.5" customHeight="1">
      <c r="B776" s="901"/>
      <c r="C776" s="888"/>
      <c r="D776" s="888"/>
      <c r="E776" s="192" t="s">
        <v>21</v>
      </c>
      <c r="F776" s="322">
        <f t="shared" si="428"/>
        <v>258571.9</v>
      </c>
      <c r="G776" s="322">
        <f t="shared" si="428"/>
        <v>255790.38999999998</v>
      </c>
      <c r="H776" s="395">
        <f t="shared" si="428"/>
        <v>60336.140000000007</v>
      </c>
      <c r="I776" s="395">
        <f t="shared" si="428"/>
        <v>51956.270000000004</v>
      </c>
      <c r="J776" s="477">
        <f t="shared" si="428"/>
        <v>196731.84000000003</v>
      </c>
      <c r="K776" s="477">
        <f t="shared" si="428"/>
        <v>172284.28000000003</v>
      </c>
      <c r="L776" s="568">
        <f t="shared" ref="L776:N776" si="431">L783+L1000</f>
        <v>267417.63396999997</v>
      </c>
      <c r="M776" s="568">
        <f t="shared" si="431"/>
        <v>222483.76281000001</v>
      </c>
      <c r="N776" s="568">
        <f t="shared" si="431"/>
        <v>494379.04800999997</v>
      </c>
      <c r="O776" s="568">
        <f t="shared" ref="O776" si="432">O783+O1000</f>
        <v>317068.93411999999</v>
      </c>
      <c r="P776" s="395">
        <f>P783+P1000</f>
        <v>284681.19999999995</v>
      </c>
      <c r="Q776" s="395">
        <f>Q783+Q1000</f>
        <v>284681.19999999995</v>
      </c>
    </row>
    <row r="777" spans="2:17" ht="13.5" customHeight="1">
      <c r="B777" s="901"/>
      <c r="C777" s="888"/>
      <c r="D777" s="888"/>
      <c r="E777" s="192" t="s">
        <v>33</v>
      </c>
      <c r="F777" s="322"/>
      <c r="G777" s="322"/>
      <c r="H777" s="395"/>
      <c r="I777" s="395"/>
      <c r="J777" s="477"/>
      <c r="K777" s="477"/>
      <c r="L777" s="568"/>
      <c r="M777" s="568"/>
      <c r="N777" s="568"/>
      <c r="O777" s="568"/>
      <c r="P777" s="395"/>
      <c r="Q777" s="395"/>
    </row>
    <row r="778" spans="2:17" ht="13.5" customHeight="1">
      <c r="B778" s="901"/>
      <c r="C778" s="888"/>
      <c r="D778" s="888"/>
      <c r="E778" s="192" t="s">
        <v>69</v>
      </c>
      <c r="F778" s="322">
        <f t="shared" ref="F778:K778" si="433">F785+F1002</f>
        <v>191204.84</v>
      </c>
      <c r="G778" s="322">
        <f t="shared" si="433"/>
        <v>166392.88999999998</v>
      </c>
      <c r="H778" s="395">
        <f t="shared" si="433"/>
        <v>31823.42</v>
      </c>
      <c r="I778" s="395">
        <f t="shared" si="433"/>
        <v>23655.709999999995</v>
      </c>
      <c r="J778" s="477">
        <f t="shared" si="433"/>
        <v>78402.539999999979</v>
      </c>
      <c r="K778" s="477">
        <f t="shared" si="433"/>
        <v>60070.079999999987</v>
      </c>
      <c r="L778" s="568">
        <f t="shared" ref="L778:N778" si="434">L785+L1002</f>
        <v>120119.04045000001</v>
      </c>
      <c r="M778" s="568">
        <f t="shared" si="434"/>
        <v>90978.168789999996</v>
      </c>
      <c r="N778" s="568">
        <f t="shared" si="434"/>
        <v>154727.84725999998</v>
      </c>
      <c r="O778" s="568">
        <f t="shared" ref="O778" si="435">O785+O1002</f>
        <v>128541.99997</v>
      </c>
      <c r="P778" s="395">
        <f>P785+P1002</f>
        <v>153275.24800000002</v>
      </c>
      <c r="Q778" s="395">
        <f>Q785+Q1002</f>
        <v>153275.25100000002</v>
      </c>
    </row>
    <row r="779" spans="2:17" ht="13.5" customHeight="1" thickBot="1">
      <c r="B779" s="902"/>
      <c r="C779" s="889"/>
      <c r="D779" s="889"/>
      <c r="E779" s="218" t="s">
        <v>22</v>
      </c>
      <c r="F779" s="324"/>
      <c r="G779" s="324"/>
      <c r="H779" s="400"/>
      <c r="I779" s="400"/>
      <c r="J779" s="492"/>
      <c r="K779" s="492"/>
      <c r="L779" s="569"/>
      <c r="M779" s="569"/>
      <c r="N779" s="569"/>
      <c r="O779" s="569"/>
      <c r="P779" s="400"/>
      <c r="Q779" s="400"/>
    </row>
    <row r="780" spans="2:17" ht="13.5" customHeight="1">
      <c r="B780" s="913" t="s">
        <v>227</v>
      </c>
      <c r="C780" s="892" t="s">
        <v>105</v>
      </c>
      <c r="D780" s="892" t="s">
        <v>266</v>
      </c>
      <c r="E780" s="198" t="s">
        <v>19</v>
      </c>
      <c r="F780" s="200">
        <v>447582.07</v>
      </c>
      <c r="G780" s="200">
        <v>420249.79</v>
      </c>
      <c r="H780" s="200">
        <f>H782+H783+H785</f>
        <v>87211.99</v>
      </c>
      <c r="I780" s="200">
        <f t="shared" ref="I780" si="436">I782+I783+I785</f>
        <v>72717.72</v>
      </c>
      <c r="J780" s="200">
        <f>J782+J783+J785</f>
        <v>266427.22000000003</v>
      </c>
      <c r="K780" s="200">
        <f t="shared" ref="K780:M780" si="437">K782+K783+K785</f>
        <v>225786.67</v>
      </c>
      <c r="L780" s="570">
        <f t="shared" si="437"/>
        <v>369113.19758000004</v>
      </c>
      <c r="M780" s="570">
        <f t="shared" si="437"/>
        <v>305141.79979000002</v>
      </c>
      <c r="N780" s="704">
        <f>N782+N783+N785</f>
        <v>628941.06343999994</v>
      </c>
      <c r="O780" s="704">
        <f t="shared" ref="O780:Q780" si="438">O782+O783+O785</f>
        <v>429012.05352999998</v>
      </c>
      <c r="P780" s="704">
        <f t="shared" si="438"/>
        <v>421249.07699999999</v>
      </c>
      <c r="Q780" s="704">
        <f t="shared" si="438"/>
        <v>421249.07699999999</v>
      </c>
    </row>
    <row r="781" spans="2:17" ht="13.5" customHeight="1">
      <c r="B781" s="868"/>
      <c r="C781" s="871"/>
      <c r="D781" s="871"/>
      <c r="E781" s="193" t="s">
        <v>20</v>
      </c>
      <c r="F781" s="318"/>
      <c r="G781" s="318"/>
      <c r="H781" s="105"/>
      <c r="I781" s="394"/>
      <c r="J781" s="474"/>
      <c r="K781" s="614"/>
      <c r="L781" s="571"/>
      <c r="M781" s="571"/>
      <c r="N781" s="705"/>
      <c r="O781" s="705"/>
      <c r="P781" s="705"/>
      <c r="Q781" s="705"/>
    </row>
    <row r="782" spans="2:17" ht="13.5" customHeight="1">
      <c r="B782" s="868"/>
      <c r="C782" s="871"/>
      <c r="D782" s="871"/>
      <c r="E782" s="193" t="s">
        <v>30</v>
      </c>
      <c r="F782" s="318">
        <v>23580.400000000001</v>
      </c>
      <c r="G782" s="318">
        <v>23580.400000000001</v>
      </c>
      <c r="H782" s="105">
        <f>H845+H852+H866+H873+H887+H901+H915+H922+H936+H950+H964+H971</f>
        <v>0</v>
      </c>
      <c r="I782" s="394">
        <f t="shared" ref="I782" si="439">I845+I852+I866+I873+I887+I901+I915+I922+I936+I950+I964+I971</f>
        <v>0</v>
      </c>
      <c r="J782" s="474">
        <f>+J789+J796+J803+J810+J817+J824+J831+J838+J845+J852+J866+J873+J880+J887+J894+J901+J908+J915+J922+J929+J936+J943+J950+J957+J964+J971+J978+J985</f>
        <v>0</v>
      </c>
      <c r="K782" s="614">
        <f t="shared" ref="K782:M782" si="440">+K789+K796+K803+K810+K817+K824+K831+K838+K845+K852+K866+K873+K880+K887+K894+K901+K908+K915+K922+K929+K936+K943+K950+K957+K964+K971+K978+K985</f>
        <v>0</v>
      </c>
      <c r="L782" s="571">
        <f t="shared" si="440"/>
        <v>0</v>
      </c>
      <c r="M782" s="571">
        <f t="shared" si="440"/>
        <v>0</v>
      </c>
      <c r="N782" s="705">
        <f>N789+N796+N803+N810+N817+N824+N831+N838+N845+N852+N859+N866+N873+N880+N887+N894+N901+N908+N915+N922+N929+N936+N943+N950+N957+N964+N971+N978+N985+N992</f>
        <v>0</v>
      </c>
      <c r="O782" s="705">
        <f t="shared" ref="O782:Q782" si="441">O789+O796+O803+O810+O817+O824+O831+O838+O845+O852+O859+O866+O873+O880+O887+O894+O901+O908+O915+O922+O929+O936+O943+O950+O957+O964+O971+O978+O985+O992</f>
        <v>0</v>
      </c>
      <c r="P782" s="705">
        <f t="shared" si="441"/>
        <v>0</v>
      </c>
      <c r="Q782" s="705">
        <f t="shared" si="441"/>
        <v>0</v>
      </c>
    </row>
    <row r="783" spans="2:17" ht="13.5" customHeight="1">
      <c r="B783" s="868"/>
      <c r="C783" s="871"/>
      <c r="D783" s="871"/>
      <c r="E783" s="193" t="s">
        <v>21</v>
      </c>
      <c r="F783" s="318">
        <v>248810.6</v>
      </c>
      <c r="G783" s="318">
        <v>246040.62</v>
      </c>
      <c r="H783" s="105">
        <f>H846+H853+H867+H874+H888+H902+H916+H923+H937+H951+H965+H972</f>
        <v>58808.600000000006</v>
      </c>
      <c r="I783" s="394">
        <f t="shared" ref="I783" si="442">I846+I853+I867+I874+I888+I902+I916+I923+I937+I951+I965+I972</f>
        <v>51780.26</v>
      </c>
      <c r="J783" s="474">
        <f>J790+J797+J804+J811+J818+J825+J832+J839+J846+J853+J867+J874+J881+J888+J895+J902+J909+J916+J923+J930+J937+J944+J951+J958+J965+J972+J979+J986</f>
        <v>194748.94000000003</v>
      </c>
      <c r="K783" s="614">
        <f t="shared" ref="K783:M783" si="443">K790+K797+K804+K811+K818+K825+K832+K839+K846+K853+K867+K874+K881+K888+K895+K902+K909+K916+K923+K930+K937+K944+K951+K958+K965+K972+K979+K986</f>
        <v>171897.11000000002</v>
      </c>
      <c r="L783" s="571">
        <f t="shared" si="443"/>
        <v>257756.21596999999</v>
      </c>
      <c r="M783" s="571">
        <f t="shared" si="443"/>
        <v>221700.30006000001</v>
      </c>
      <c r="N783" s="705">
        <f>N790+N797+N804+N811+N818+N825+N832+N839+N846+N853+N860+N867+N874+N881+N888+N895+N902+N909+N916+N923+N930+N937+N944+N951+N958+N965+N972+N979+N986+N993</f>
        <v>484540.68800999998</v>
      </c>
      <c r="O783" s="705">
        <f t="shared" ref="O783:Q783" si="444">O790+O797+O804+O811+O818+O825+O832+O839+O846+O853+O860+O867+O874+O881+O888+O895+O902+O909+O916+O923+O930+O937+O944+O951+O958+O965+O972+O979+O986+O993</f>
        <v>309906.99478999997</v>
      </c>
      <c r="P783" s="705">
        <f t="shared" si="444"/>
        <v>283574.59999999998</v>
      </c>
      <c r="Q783" s="705">
        <f t="shared" si="444"/>
        <v>283574.59999999998</v>
      </c>
    </row>
    <row r="784" spans="2:17" ht="13.5" customHeight="1">
      <c r="B784" s="868"/>
      <c r="C784" s="871"/>
      <c r="D784" s="871"/>
      <c r="E784" s="193" t="s">
        <v>33</v>
      </c>
      <c r="F784" s="318"/>
      <c r="G784" s="318"/>
      <c r="H784" s="105"/>
      <c r="I784" s="394"/>
      <c r="J784" s="474"/>
      <c r="K784" s="614"/>
      <c r="L784" s="571"/>
      <c r="M784" s="571"/>
      <c r="N784" s="705"/>
      <c r="O784" s="705"/>
      <c r="P784" s="705"/>
      <c r="Q784" s="705"/>
    </row>
    <row r="785" spans="2:17" ht="13.5" customHeight="1">
      <c r="B785" s="868"/>
      <c r="C785" s="871"/>
      <c r="D785" s="871"/>
      <c r="E785" s="193" t="s">
        <v>69</v>
      </c>
      <c r="F785" s="318">
        <v>175191.07</v>
      </c>
      <c r="G785" s="318">
        <v>150628.76999999999</v>
      </c>
      <c r="H785" s="105">
        <f>H848+H855+H869+H876+H890+H904+H918+H925+H939+H953+H967+H974</f>
        <v>28403.39</v>
      </c>
      <c r="I785" s="394">
        <f t="shared" ref="I785" si="445">I848+I855+I869+I876+I890+I904+I918+I925+I939+I953+I967+I974</f>
        <v>20937.459999999995</v>
      </c>
      <c r="J785" s="474">
        <f>J792+J799+J806+J813+J820+J827+J834+J841+J848+J855+J869+J876+J883+J890+J897+J904+J911+J918+J925+J932+J939+J946+J953+J960+J967+J974+J981+J988</f>
        <v>71678.279999999984</v>
      </c>
      <c r="K785" s="614">
        <f t="shared" ref="K785:M785" si="446">K792+K799+K806+K813+K820+K827+K834+K841+K848+K855+K869+K876+K883+K890+K897+K904+K911+K918+K925+K932+K939+K946+K953+K960+K967+K974+K981+K988</f>
        <v>53889.55999999999</v>
      </c>
      <c r="L785" s="571">
        <f t="shared" si="446"/>
        <v>111356.98161000002</v>
      </c>
      <c r="M785" s="571">
        <f t="shared" si="446"/>
        <v>83441.499729999996</v>
      </c>
      <c r="N785" s="705">
        <f>N792+N799+N806+N813+N820+N827+N834+N841+N848+N855+N862+N876+N883+N890+N897+N904+N911+N918+N925+N932+N939+N946+N953+N960+N967+N974+N981+N988+N995</f>
        <v>144400.37542999999</v>
      </c>
      <c r="O785" s="705">
        <f t="shared" ref="O785:Q785" si="447">O792+O799+O806+O813+O820+O827+O834+O841+O848+O855+O862+O876+O883+O890+O897+O904+O911+O918+O925+O932+O939+O946+O953+O960+O967+O974+O981+O988+O995</f>
        <v>119105.05874000001</v>
      </c>
      <c r="P785" s="705">
        <f t="shared" si="447"/>
        <v>137674.47700000001</v>
      </c>
      <c r="Q785" s="705">
        <f t="shared" si="447"/>
        <v>137674.47700000001</v>
      </c>
    </row>
    <row r="786" spans="2:17" ht="13.5" customHeight="1" thickBot="1">
      <c r="B786" s="914"/>
      <c r="C786" s="890"/>
      <c r="D786" s="890"/>
      <c r="E786" s="482" t="s">
        <v>22</v>
      </c>
      <c r="F786" s="478"/>
      <c r="G786" s="478"/>
      <c r="H786" s="478"/>
      <c r="I786" s="478"/>
      <c r="J786" s="478"/>
      <c r="K786" s="615"/>
      <c r="L786" s="572"/>
      <c r="M786" s="572"/>
      <c r="N786" s="498"/>
      <c r="O786" s="498"/>
      <c r="P786" s="498"/>
      <c r="Q786" s="498"/>
    </row>
    <row r="787" spans="2:17" s="468" customFormat="1" ht="13.5" customHeight="1">
      <c r="B787" s="875"/>
      <c r="C787" s="885" t="s">
        <v>189</v>
      </c>
      <c r="D787" s="885" t="s">
        <v>796</v>
      </c>
      <c r="E787" s="472" t="s">
        <v>19</v>
      </c>
      <c r="F787" s="487"/>
      <c r="G787" s="487"/>
      <c r="H787" s="487">
        <v>0</v>
      </c>
      <c r="I787" s="487">
        <v>0</v>
      </c>
      <c r="J787" s="619">
        <v>131.16999999999999</v>
      </c>
      <c r="K787" s="619">
        <v>131.16999999999999</v>
      </c>
      <c r="L787" s="573">
        <v>131.172</v>
      </c>
      <c r="M787" s="573">
        <v>131.172</v>
      </c>
      <c r="N787" s="586">
        <v>320.16800000000001</v>
      </c>
      <c r="O787" s="687">
        <v>320.16800000000001</v>
      </c>
      <c r="P787" s="487">
        <v>0</v>
      </c>
      <c r="Q787" s="487">
        <v>0</v>
      </c>
    </row>
    <row r="788" spans="2:17" s="468" customFormat="1" ht="13.5" customHeight="1">
      <c r="B788" s="919"/>
      <c r="C788" s="921"/>
      <c r="D788" s="921"/>
      <c r="E788" s="473" t="s">
        <v>20</v>
      </c>
      <c r="F788" s="481"/>
      <c r="G788" s="481"/>
      <c r="H788" s="481"/>
      <c r="I788" s="481"/>
      <c r="J788" s="616"/>
      <c r="K788" s="616"/>
      <c r="L788" s="542"/>
      <c r="M788" s="542"/>
      <c r="N788" s="544"/>
      <c r="O788" s="682"/>
      <c r="P788" s="481"/>
      <c r="Q788" s="481"/>
    </row>
    <row r="789" spans="2:17" s="468" customFormat="1" ht="13.5" customHeight="1">
      <c r="B789" s="919"/>
      <c r="C789" s="921"/>
      <c r="D789" s="921"/>
      <c r="E789" s="473" t="s">
        <v>30</v>
      </c>
      <c r="F789" s="481"/>
      <c r="G789" s="481"/>
      <c r="H789" s="481">
        <v>0</v>
      </c>
      <c r="I789" s="481">
        <v>0</v>
      </c>
      <c r="J789" s="616">
        <v>0</v>
      </c>
      <c r="K789" s="616">
        <v>0</v>
      </c>
      <c r="L789" s="542">
        <v>0</v>
      </c>
      <c r="M789" s="542">
        <v>0</v>
      </c>
      <c r="N789" s="544">
        <v>0</v>
      </c>
      <c r="O789" s="682">
        <v>0</v>
      </c>
      <c r="P789" s="481">
        <v>0</v>
      </c>
      <c r="Q789" s="481">
        <v>0</v>
      </c>
    </row>
    <row r="790" spans="2:17" s="468" customFormat="1" ht="13.5" customHeight="1">
      <c r="B790" s="919"/>
      <c r="C790" s="921"/>
      <c r="D790" s="921"/>
      <c r="E790" s="473" t="s">
        <v>21</v>
      </c>
      <c r="F790" s="481"/>
      <c r="G790" s="481"/>
      <c r="H790" s="481">
        <v>0</v>
      </c>
      <c r="I790" s="481">
        <v>0</v>
      </c>
      <c r="J790" s="616">
        <v>131.16999999999999</v>
      </c>
      <c r="K790" s="616">
        <v>131.16999999999999</v>
      </c>
      <c r="L790" s="542">
        <v>131.172</v>
      </c>
      <c r="M790" s="542">
        <v>131.172</v>
      </c>
      <c r="N790" s="544">
        <v>320.16800000000001</v>
      </c>
      <c r="O790" s="682">
        <v>320.16800000000001</v>
      </c>
      <c r="P790" s="481">
        <v>0</v>
      </c>
      <c r="Q790" s="481">
        <v>0</v>
      </c>
    </row>
    <row r="791" spans="2:17" s="468" customFormat="1" ht="13.5" customHeight="1">
      <c r="B791" s="919"/>
      <c r="C791" s="921"/>
      <c r="D791" s="921"/>
      <c r="E791" s="473" t="s">
        <v>33</v>
      </c>
      <c r="F791" s="481"/>
      <c r="G791" s="481"/>
      <c r="H791" s="481"/>
      <c r="I791" s="481"/>
      <c r="J791" s="616"/>
      <c r="K791" s="616"/>
      <c r="L791" s="542"/>
      <c r="M791" s="542"/>
      <c r="N791" s="544"/>
      <c r="O791" s="682"/>
      <c r="P791" s="481"/>
      <c r="Q791" s="481"/>
    </row>
    <row r="792" spans="2:17" s="468" customFormat="1" ht="13.5" customHeight="1">
      <c r="B792" s="919"/>
      <c r="C792" s="921"/>
      <c r="D792" s="921"/>
      <c r="E792" s="473" t="s">
        <v>69</v>
      </c>
      <c r="F792" s="481"/>
      <c r="G792" s="481"/>
      <c r="H792" s="481">
        <v>0</v>
      </c>
      <c r="I792" s="481">
        <v>0</v>
      </c>
      <c r="J792" s="616">
        <v>0</v>
      </c>
      <c r="K792" s="616">
        <v>0</v>
      </c>
      <c r="L792" s="542">
        <v>0</v>
      </c>
      <c r="M792" s="542">
        <v>0</v>
      </c>
      <c r="N792" s="544">
        <v>0</v>
      </c>
      <c r="O792" s="682">
        <v>0</v>
      </c>
      <c r="P792" s="481">
        <v>0</v>
      </c>
      <c r="Q792" s="481">
        <v>0</v>
      </c>
    </row>
    <row r="793" spans="2:17" s="468" customFormat="1" ht="13.5" customHeight="1" thickBot="1">
      <c r="B793" s="919"/>
      <c r="C793" s="921"/>
      <c r="D793" s="921"/>
      <c r="E793" s="609" t="s">
        <v>22</v>
      </c>
      <c r="F793" s="611"/>
      <c r="G793" s="611"/>
      <c r="H793" s="611"/>
      <c r="I793" s="611"/>
      <c r="J793" s="611"/>
      <c r="K793" s="611"/>
      <c r="L793" s="641"/>
      <c r="M793" s="641"/>
      <c r="N793" s="587"/>
      <c r="O793" s="690"/>
      <c r="P793" s="611"/>
      <c r="Q793" s="611"/>
    </row>
    <row r="794" spans="2:17" s="608" customFormat="1" ht="13.5" customHeight="1">
      <c r="B794" s="878"/>
      <c r="C794" s="881" t="s">
        <v>185</v>
      </c>
      <c r="D794" s="881" t="s">
        <v>796</v>
      </c>
      <c r="E794" s="621" t="s">
        <v>19</v>
      </c>
      <c r="F794" s="619"/>
      <c r="G794" s="619"/>
      <c r="H794" s="619">
        <v>0</v>
      </c>
      <c r="I794" s="619">
        <v>0</v>
      </c>
      <c r="J794" s="619">
        <v>453.6</v>
      </c>
      <c r="K794" s="619">
        <v>453.6</v>
      </c>
      <c r="L794" s="573">
        <v>453.596</v>
      </c>
      <c r="M794" s="573">
        <v>453.596</v>
      </c>
      <c r="N794" s="586">
        <v>929.94899999999996</v>
      </c>
      <c r="O794" s="687">
        <v>929.94899999999996</v>
      </c>
      <c r="P794" s="619">
        <v>0</v>
      </c>
      <c r="Q794" s="619">
        <v>0</v>
      </c>
    </row>
    <row r="795" spans="2:17" s="608" customFormat="1" ht="13.5" customHeight="1">
      <c r="B795" s="893"/>
      <c r="C795" s="895"/>
      <c r="D795" s="895"/>
      <c r="E795" s="613" t="s">
        <v>20</v>
      </c>
      <c r="F795" s="616"/>
      <c r="G795" s="616"/>
      <c r="H795" s="616"/>
      <c r="I795" s="616"/>
      <c r="J795" s="616"/>
      <c r="K795" s="616"/>
      <c r="L795" s="542"/>
      <c r="M795" s="542"/>
      <c r="N795" s="544"/>
      <c r="O795" s="682"/>
      <c r="P795" s="616"/>
      <c r="Q795" s="616"/>
    </row>
    <row r="796" spans="2:17" s="608" customFormat="1" ht="13.5" customHeight="1">
      <c r="B796" s="893"/>
      <c r="C796" s="895"/>
      <c r="D796" s="895"/>
      <c r="E796" s="613" t="s">
        <v>30</v>
      </c>
      <c r="F796" s="616"/>
      <c r="G796" s="616"/>
      <c r="H796" s="616">
        <v>0</v>
      </c>
      <c r="I796" s="616">
        <v>0</v>
      </c>
      <c r="J796" s="616">
        <v>0</v>
      </c>
      <c r="K796" s="616">
        <v>0</v>
      </c>
      <c r="L796" s="542">
        <v>0</v>
      </c>
      <c r="M796" s="542">
        <v>0</v>
      </c>
      <c r="N796" s="544">
        <v>0</v>
      </c>
      <c r="O796" s="682">
        <v>0</v>
      </c>
      <c r="P796" s="616">
        <v>0</v>
      </c>
      <c r="Q796" s="616">
        <v>0</v>
      </c>
    </row>
    <row r="797" spans="2:17" s="608" customFormat="1" ht="13.5" customHeight="1">
      <c r="B797" s="893"/>
      <c r="C797" s="895"/>
      <c r="D797" s="895"/>
      <c r="E797" s="613" t="s">
        <v>21</v>
      </c>
      <c r="F797" s="616"/>
      <c r="G797" s="616"/>
      <c r="H797" s="616">
        <v>0</v>
      </c>
      <c r="I797" s="616">
        <v>0</v>
      </c>
      <c r="J797" s="616">
        <v>453.6</v>
      </c>
      <c r="K797" s="616">
        <v>453.6</v>
      </c>
      <c r="L797" s="542">
        <v>453.596</v>
      </c>
      <c r="M797" s="542">
        <v>453.596</v>
      </c>
      <c r="N797" s="544">
        <v>929.94899999999996</v>
      </c>
      <c r="O797" s="682">
        <v>929.94899999999996</v>
      </c>
      <c r="P797" s="616">
        <v>0</v>
      </c>
      <c r="Q797" s="616">
        <v>0</v>
      </c>
    </row>
    <row r="798" spans="2:17" s="608" customFormat="1" ht="13.5" customHeight="1">
      <c r="B798" s="893"/>
      <c r="C798" s="895"/>
      <c r="D798" s="895"/>
      <c r="E798" s="613" t="s">
        <v>33</v>
      </c>
      <c r="F798" s="616"/>
      <c r="G798" s="616"/>
      <c r="H798" s="616"/>
      <c r="I798" s="616"/>
      <c r="J798" s="616"/>
      <c r="K798" s="616"/>
      <c r="L798" s="542"/>
      <c r="M798" s="542"/>
      <c r="N798" s="544"/>
      <c r="O798" s="682"/>
      <c r="P798" s="616"/>
      <c r="Q798" s="616"/>
    </row>
    <row r="799" spans="2:17" s="608" customFormat="1" ht="13.5" customHeight="1">
      <c r="B799" s="893"/>
      <c r="C799" s="895"/>
      <c r="D799" s="895"/>
      <c r="E799" s="613" t="s">
        <v>69</v>
      </c>
      <c r="F799" s="616"/>
      <c r="G799" s="616"/>
      <c r="H799" s="616">
        <v>0</v>
      </c>
      <c r="I799" s="616">
        <v>0</v>
      </c>
      <c r="J799" s="616">
        <v>0</v>
      </c>
      <c r="K799" s="616">
        <v>0</v>
      </c>
      <c r="L799" s="542">
        <v>0</v>
      </c>
      <c r="M799" s="542">
        <v>0</v>
      </c>
      <c r="N799" s="544">
        <v>0</v>
      </c>
      <c r="O799" s="682">
        <v>0</v>
      </c>
      <c r="P799" s="616">
        <v>0</v>
      </c>
      <c r="Q799" s="616">
        <v>0</v>
      </c>
    </row>
    <row r="800" spans="2:17" s="608" customFormat="1" ht="13.5" customHeight="1" thickBot="1">
      <c r="B800" s="894"/>
      <c r="C800" s="896"/>
      <c r="D800" s="896"/>
      <c r="E800" s="609" t="s">
        <v>22</v>
      </c>
      <c r="F800" s="611"/>
      <c r="G800" s="611"/>
      <c r="H800" s="611"/>
      <c r="I800" s="611"/>
      <c r="J800" s="611"/>
      <c r="K800" s="611"/>
      <c r="L800" s="641"/>
      <c r="M800" s="641"/>
      <c r="N800" s="587"/>
      <c r="O800" s="690"/>
      <c r="P800" s="611"/>
      <c r="Q800" s="611"/>
    </row>
    <row r="801" spans="2:17" s="608" customFormat="1" ht="13.5" customHeight="1">
      <c r="B801" s="878"/>
      <c r="C801" s="881" t="s">
        <v>186</v>
      </c>
      <c r="D801" s="881" t="s">
        <v>796</v>
      </c>
      <c r="E801" s="621" t="s">
        <v>19</v>
      </c>
      <c r="F801" s="619"/>
      <c r="G801" s="619"/>
      <c r="H801" s="619">
        <v>0</v>
      </c>
      <c r="I801" s="619">
        <v>0</v>
      </c>
      <c r="J801" s="619">
        <v>20.89</v>
      </c>
      <c r="K801" s="619">
        <v>20.89</v>
      </c>
      <c r="L801" s="573">
        <v>20.89</v>
      </c>
      <c r="M801" s="573">
        <v>20.89</v>
      </c>
      <c r="N801" s="586">
        <v>44.762999999999998</v>
      </c>
      <c r="O801" s="687">
        <v>44.762999999999998</v>
      </c>
      <c r="P801" s="619">
        <v>0</v>
      </c>
      <c r="Q801" s="619">
        <v>0</v>
      </c>
    </row>
    <row r="802" spans="2:17" s="608" customFormat="1" ht="13.5" customHeight="1">
      <c r="B802" s="893"/>
      <c r="C802" s="895"/>
      <c r="D802" s="895"/>
      <c r="E802" s="613" t="s">
        <v>20</v>
      </c>
      <c r="F802" s="616"/>
      <c r="G802" s="616"/>
      <c r="H802" s="616"/>
      <c r="I802" s="616"/>
      <c r="J802" s="616"/>
      <c r="K802" s="616"/>
      <c r="L802" s="542"/>
      <c r="M802" s="542"/>
      <c r="N802" s="544"/>
      <c r="O802" s="682"/>
      <c r="P802" s="616"/>
      <c r="Q802" s="616"/>
    </row>
    <row r="803" spans="2:17" s="608" customFormat="1" ht="13.5" customHeight="1">
      <c r="B803" s="893"/>
      <c r="C803" s="895"/>
      <c r="D803" s="895"/>
      <c r="E803" s="613" t="s">
        <v>30</v>
      </c>
      <c r="F803" s="616"/>
      <c r="G803" s="616"/>
      <c r="H803" s="616">
        <v>0</v>
      </c>
      <c r="I803" s="616">
        <v>0</v>
      </c>
      <c r="J803" s="616">
        <v>0</v>
      </c>
      <c r="K803" s="616">
        <v>0</v>
      </c>
      <c r="L803" s="542">
        <v>0</v>
      </c>
      <c r="M803" s="542">
        <v>0</v>
      </c>
      <c r="N803" s="544">
        <v>0</v>
      </c>
      <c r="O803" s="682">
        <v>0</v>
      </c>
      <c r="P803" s="616">
        <v>0</v>
      </c>
      <c r="Q803" s="616">
        <v>0</v>
      </c>
    </row>
    <row r="804" spans="2:17" s="608" customFormat="1" ht="13.5" customHeight="1">
      <c r="B804" s="893"/>
      <c r="C804" s="895"/>
      <c r="D804" s="895"/>
      <c r="E804" s="613" t="s">
        <v>21</v>
      </c>
      <c r="F804" s="616"/>
      <c r="G804" s="616"/>
      <c r="H804" s="616">
        <v>0</v>
      </c>
      <c r="I804" s="616">
        <v>0</v>
      </c>
      <c r="J804" s="616">
        <v>20.89</v>
      </c>
      <c r="K804" s="616">
        <v>20.89</v>
      </c>
      <c r="L804" s="542">
        <v>20.89</v>
      </c>
      <c r="M804" s="542">
        <v>20.89</v>
      </c>
      <c r="N804" s="544">
        <v>44.762999999999998</v>
      </c>
      <c r="O804" s="682">
        <v>44.762999999999998</v>
      </c>
      <c r="P804" s="616">
        <v>0</v>
      </c>
      <c r="Q804" s="616">
        <v>0</v>
      </c>
    </row>
    <row r="805" spans="2:17" s="608" customFormat="1" ht="13.5" customHeight="1">
      <c r="B805" s="893"/>
      <c r="C805" s="895"/>
      <c r="D805" s="895"/>
      <c r="E805" s="613" t="s">
        <v>33</v>
      </c>
      <c r="F805" s="616"/>
      <c r="G805" s="616"/>
      <c r="H805" s="616"/>
      <c r="I805" s="616"/>
      <c r="J805" s="616"/>
      <c r="K805" s="616"/>
      <c r="L805" s="542"/>
      <c r="M805" s="542"/>
      <c r="N805" s="544"/>
      <c r="O805" s="682"/>
      <c r="P805" s="616"/>
      <c r="Q805" s="616"/>
    </row>
    <row r="806" spans="2:17" s="608" customFormat="1" ht="13.5" customHeight="1">
      <c r="B806" s="893"/>
      <c r="C806" s="895"/>
      <c r="D806" s="895"/>
      <c r="E806" s="613" t="s">
        <v>69</v>
      </c>
      <c r="F806" s="616"/>
      <c r="G806" s="616"/>
      <c r="H806" s="616">
        <v>0</v>
      </c>
      <c r="I806" s="616">
        <v>0</v>
      </c>
      <c r="J806" s="616">
        <v>0</v>
      </c>
      <c r="K806" s="616">
        <v>0</v>
      </c>
      <c r="L806" s="542">
        <v>0</v>
      </c>
      <c r="M806" s="542">
        <v>0</v>
      </c>
      <c r="N806" s="544">
        <v>0</v>
      </c>
      <c r="O806" s="682">
        <v>0</v>
      </c>
      <c r="P806" s="616">
        <v>0</v>
      </c>
      <c r="Q806" s="616">
        <v>0</v>
      </c>
    </row>
    <row r="807" spans="2:17" s="608" customFormat="1" ht="13.5" customHeight="1" thickBot="1">
      <c r="B807" s="897"/>
      <c r="C807" s="898"/>
      <c r="D807" s="898"/>
      <c r="E807" s="622" t="s">
        <v>22</v>
      </c>
      <c r="F807" s="620"/>
      <c r="G807" s="620"/>
      <c r="H807" s="620"/>
      <c r="I807" s="620"/>
      <c r="J807" s="620"/>
      <c r="K807" s="620"/>
      <c r="L807" s="574"/>
      <c r="M807" s="574"/>
      <c r="N807" s="582"/>
      <c r="O807" s="688"/>
      <c r="P807" s="620"/>
      <c r="Q807" s="620"/>
    </row>
    <row r="808" spans="2:17" s="468" customFormat="1" ht="13.5" customHeight="1">
      <c r="B808" s="876"/>
      <c r="C808" s="843" t="s">
        <v>191</v>
      </c>
      <c r="D808" s="843" t="s">
        <v>797</v>
      </c>
      <c r="E808" s="472" t="s">
        <v>19</v>
      </c>
      <c r="F808" s="612"/>
      <c r="G808" s="612"/>
      <c r="H808" s="612">
        <v>0</v>
      </c>
      <c r="I808" s="612">
        <v>0</v>
      </c>
      <c r="J808" s="612">
        <v>35.81</v>
      </c>
      <c r="K808" s="612">
        <v>23.87</v>
      </c>
      <c r="L808" s="578">
        <v>35.811</v>
      </c>
      <c r="M808" s="578">
        <v>35.811</v>
      </c>
      <c r="N808" s="585">
        <v>52.808</v>
      </c>
      <c r="O808" s="689">
        <v>52.808</v>
      </c>
      <c r="P808" s="612">
        <v>0</v>
      </c>
      <c r="Q808" s="612">
        <v>0</v>
      </c>
    </row>
    <row r="809" spans="2:17" s="468" customFormat="1" ht="13.5" customHeight="1">
      <c r="B809" s="919"/>
      <c r="C809" s="921"/>
      <c r="D809" s="921"/>
      <c r="E809" s="473" t="s">
        <v>20</v>
      </c>
      <c r="F809" s="481"/>
      <c r="G809" s="481"/>
      <c r="H809" s="481"/>
      <c r="I809" s="481"/>
      <c r="J809" s="616"/>
      <c r="K809" s="616"/>
      <c r="L809" s="542"/>
      <c r="M809" s="542"/>
      <c r="N809" s="544"/>
      <c r="O809" s="682"/>
      <c r="P809" s="481"/>
      <c r="Q809" s="481"/>
    </row>
    <row r="810" spans="2:17" s="468" customFormat="1" ht="13.5" customHeight="1">
      <c r="B810" s="919"/>
      <c r="C810" s="921"/>
      <c r="D810" s="921"/>
      <c r="E810" s="473" t="s">
        <v>30</v>
      </c>
      <c r="F810" s="481"/>
      <c r="G810" s="481"/>
      <c r="H810" s="481">
        <v>0</v>
      </c>
      <c r="I810" s="481">
        <v>0</v>
      </c>
      <c r="J810" s="616">
        <v>0</v>
      </c>
      <c r="K810" s="616">
        <v>0</v>
      </c>
      <c r="L810" s="542">
        <v>0</v>
      </c>
      <c r="M810" s="542">
        <v>0</v>
      </c>
      <c r="N810" s="544">
        <v>0</v>
      </c>
      <c r="O810" s="682">
        <v>0</v>
      </c>
      <c r="P810" s="481">
        <v>0</v>
      </c>
      <c r="Q810" s="481">
        <v>0</v>
      </c>
    </row>
    <row r="811" spans="2:17" s="468" customFormat="1" ht="13.5" customHeight="1">
      <c r="B811" s="919"/>
      <c r="C811" s="921"/>
      <c r="D811" s="921"/>
      <c r="E811" s="473" t="s">
        <v>21</v>
      </c>
      <c r="F811" s="481"/>
      <c r="G811" s="481"/>
      <c r="H811" s="481">
        <v>0</v>
      </c>
      <c r="I811" s="481">
        <v>0</v>
      </c>
      <c r="J811" s="616">
        <v>35.81</v>
      </c>
      <c r="K811" s="616">
        <v>23.87</v>
      </c>
      <c r="L811" s="542">
        <v>35.811</v>
      </c>
      <c r="M811" s="542">
        <v>35.811</v>
      </c>
      <c r="N811" s="544">
        <v>52.808</v>
      </c>
      <c r="O811" s="682">
        <v>52.808</v>
      </c>
      <c r="P811" s="481">
        <v>0</v>
      </c>
      <c r="Q811" s="481">
        <v>0</v>
      </c>
    </row>
    <row r="812" spans="2:17" s="468" customFormat="1" ht="13.5" customHeight="1">
      <c r="B812" s="919"/>
      <c r="C812" s="921"/>
      <c r="D812" s="921"/>
      <c r="E812" s="473" t="s">
        <v>33</v>
      </c>
      <c r="F812" s="481"/>
      <c r="G812" s="481"/>
      <c r="H812" s="481"/>
      <c r="I812" s="481"/>
      <c r="J812" s="616"/>
      <c r="K812" s="616"/>
      <c r="L812" s="542"/>
      <c r="M812" s="542"/>
      <c r="N812" s="544"/>
      <c r="O812" s="682"/>
      <c r="P812" s="481"/>
      <c r="Q812" s="481"/>
    </row>
    <row r="813" spans="2:17" s="468" customFormat="1" ht="13.5" customHeight="1">
      <c r="B813" s="919"/>
      <c r="C813" s="921"/>
      <c r="D813" s="921"/>
      <c r="E813" s="473" t="s">
        <v>69</v>
      </c>
      <c r="F813" s="481"/>
      <c r="G813" s="481"/>
      <c r="H813" s="481">
        <v>0</v>
      </c>
      <c r="I813" s="481">
        <v>0</v>
      </c>
      <c r="J813" s="616">
        <v>0</v>
      </c>
      <c r="K813" s="616">
        <v>0</v>
      </c>
      <c r="L813" s="542">
        <v>0</v>
      </c>
      <c r="M813" s="542">
        <v>0</v>
      </c>
      <c r="N813" s="544">
        <v>0</v>
      </c>
      <c r="O813" s="682">
        <v>0</v>
      </c>
      <c r="P813" s="481">
        <v>0</v>
      </c>
      <c r="Q813" s="481">
        <v>0</v>
      </c>
    </row>
    <row r="814" spans="2:17" s="468" customFormat="1" ht="13.5" customHeight="1" thickBot="1">
      <c r="B814" s="920"/>
      <c r="C814" s="922"/>
      <c r="D814" s="922"/>
      <c r="E814" s="490" t="s">
        <v>22</v>
      </c>
      <c r="F814" s="488"/>
      <c r="G814" s="488"/>
      <c r="H814" s="488"/>
      <c r="I814" s="488"/>
      <c r="J814" s="620"/>
      <c r="K814" s="620"/>
      <c r="L814" s="574"/>
      <c r="M814" s="574"/>
      <c r="N814" s="582"/>
      <c r="O814" s="688"/>
      <c r="P814" s="488"/>
      <c r="Q814" s="488"/>
    </row>
    <row r="815" spans="2:17" s="468" customFormat="1" ht="13.5" customHeight="1">
      <c r="B815" s="875"/>
      <c r="C815" s="885" t="s">
        <v>193</v>
      </c>
      <c r="D815" s="885" t="s">
        <v>798</v>
      </c>
      <c r="E815" s="472" t="s">
        <v>19</v>
      </c>
      <c r="F815" s="487"/>
      <c r="G815" s="487"/>
      <c r="H815" s="487">
        <v>0</v>
      </c>
      <c r="I815" s="487">
        <v>0</v>
      </c>
      <c r="J815" s="619">
        <v>1392.65</v>
      </c>
      <c r="K815" s="619">
        <v>0</v>
      </c>
      <c r="L815" s="573">
        <v>1392.6479999999999</v>
      </c>
      <c r="M815" s="573">
        <v>1315.5408</v>
      </c>
      <c r="N815" s="586">
        <v>1392.6479999999999</v>
      </c>
      <c r="O815" s="687">
        <v>1315.54</v>
      </c>
      <c r="P815" s="487">
        <v>0</v>
      </c>
      <c r="Q815" s="487">
        <v>0</v>
      </c>
    </row>
    <row r="816" spans="2:17" s="468" customFormat="1" ht="13.5" customHeight="1">
      <c r="B816" s="919"/>
      <c r="C816" s="921"/>
      <c r="D816" s="921"/>
      <c r="E816" s="473" t="s">
        <v>20</v>
      </c>
      <c r="F816" s="481"/>
      <c r="G816" s="481"/>
      <c r="H816" s="481"/>
      <c r="I816" s="481"/>
      <c r="J816" s="616"/>
      <c r="K816" s="616"/>
      <c r="L816" s="542"/>
      <c r="M816" s="542"/>
      <c r="N816" s="544"/>
      <c r="O816" s="682"/>
      <c r="P816" s="481"/>
      <c r="Q816" s="481"/>
    </row>
    <row r="817" spans="2:17" s="468" customFormat="1" ht="13.5" customHeight="1">
      <c r="B817" s="919"/>
      <c r="C817" s="921"/>
      <c r="D817" s="921"/>
      <c r="E817" s="473" t="s">
        <v>30</v>
      </c>
      <c r="F817" s="481"/>
      <c r="G817" s="481"/>
      <c r="H817" s="481">
        <v>0</v>
      </c>
      <c r="I817" s="481">
        <v>0</v>
      </c>
      <c r="J817" s="616">
        <v>0</v>
      </c>
      <c r="K817" s="616">
        <v>0</v>
      </c>
      <c r="L817" s="542">
        <v>0</v>
      </c>
      <c r="M817" s="542">
        <v>0</v>
      </c>
      <c r="N817" s="544">
        <v>0</v>
      </c>
      <c r="O817" s="682">
        <v>0</v>
      </c>
      <c r="P817" s="481">
        <v>0</v>
      </c>
      <c r="Q817" s="481">
        <v>0</v>
      </c>
    </row>
    <row r="818" spans="2:17" s="468" customFormat="1" ht="13.5" customHeight="1">
      <c r="B818" s="919"/>
      <c r="C818" s="921"/>
      <c r="D818" s="921"/>
      <c r="E818" s="473" t="s">
        <v>21</v>
      </c>
      <c r="F818" s="481"/>
      <c r="G818" s="481"/>
      <c r="H818" s="481">
        <v>0</v>
      </c>
      <c r="I818" s="481">
        <v>0</v>
      </c>
      <c r="J818" s="616">
        <v>1392.65</v>
      </c>
      <c r="K818" s="616">
        <v>0</v>
      </c>
      <c r="L818" s="542">
        <v>1392.6479999999999</v>
      </c>
      <c r="M818" s="542">
        <v>1315.5408</v>
      </c>
      <c r="N818" s="544">
        <v>1392.6479999999999</v>
      </c>
      <c r="O818" s="682">
        <v>1315.54</v>
      </c>
      <c r="P818" s="481">
        <v>0</v>
      </c>
      <c r="Q818" s="481">
        <v>0</v>
      </c>
    </row>
    <row r="819" spans="2:17" s="468" customFormat="1" ht="13.5" customHeight="1">
      <c r="B819" s="919"/>
      <c r="C819" s="921"/>
      <c r="D819" s="921"/>
      <c r="E819" s="473" t="s">
        <v>33</v>
      </c>
      <c r="F819" s="481"/>
      <c r="G819" s="481"/>
      <c r="H819" s="481"/>
      <c r="I819" s="481"/>
      <c r="J819" s="616"/>
      <c r="K819" s="616"/>
      <c r="L819" s="542"/>
      <c r="M819" s="542"/>
      <c r="N819" s="544"/>
      <c r="O819" s="682"/>
      <c r="P819" s="481"/>
      <c r="Q819" s="481"/>
    </row>
    <row r="820" spans="2:17" s="468" customFormat="1" ht="13.5" customHeight="1">
      <c r="B820" s="919"/>
      <c r="C820" s="921"/>
      <c r="D820" s="921"/>
      <c r="E820" s="473" t="s">
        <v>69</v>
      </c>
      <c r="F820" s="481"/>
      <c r="G820" s="481"/>
      <c r="H820" s="481">
        <v>0</v>
      </c>
      <c r="I820" s="481">
        <v>0</v>
      </c>
      <c r="J820" s="616">
        <v>0</v>
      </c>
      <c r="K820" s="616">
        <v>0</v>
      </c>
      <c r="L820" s="542">
        <v>0</v>
      </c>
      <c r="M820" s="542">
        <v>0</v>
      </c>
      <c r="N820" s="544">
        <v>0</v>
      </c>
      <c r="O820" s="682">
        <v>0</v>
      </c>
      <c r="P820" s="481">
        <v>0</v>
      </c>
      <c r="Q820" s="481">
        <v>0</v>
      </c>
    </row>
    <row r="821" spans="2:17" s="468" customFormat="1" ht="13.5" customHeight="1" thickBot="1">
      <c r="B821" s="920"/>
      <c r="C821" s="922"/>
      <c r="D821" s="922"/>
      <c r="E821" s="490" t="s">
        <v>22</v>
      </c>
      <c r="F821" s="488"/>
      <c r="G821" s="488"/>
      <c r="H821" s="488"/>
      <c r="I821" s="488"/>
      <c r="J821" s="620"/>
      <c r="K821" s="620"/>
      <c r="L821" s="574"/>
      <c r="M821" s="574"/>
      <c r="N821" s="582"/>
      <c r="O821" s="688"/>
      <c r="P821" s="488"/>
      <c r="Q821" s="488"/>
    </row>
    <row r="822" spans="2:17" s="468" customFormat="1" ht="13.5" customHeight="1">
      <c r="B822" s="875"/>
      <c r="C822" s="885" t="s">
        <v>194</v>
      </c>
      <c r="D822" s="885" t="s">
        <v>798</v>
      </c>
      <c r="E822" s="472" t="s">
        <v>19</v>
      </c>
      <c r="F822" s="487"/>
      <c r="G822" s="487"/>
      <c r="H822" s="487">
        <v>0</v>
      </c>
      <c r="I822" s="487">
        <v>0</v>
      </c>
      <c r="J822" s="619">
        <v>3132.95</v>
      </c>
      <c r="K822" s="619">
        <v>3132.95</v>
      </c>
      <c r="L822" s="573">
        <v>3429.252</v>
      </c>
      <c r="M822" s="573">
        <v>3132.9520000000002</v>
      </c>
      <c r="N822" s="586">
        <v>3429.252</v>
      </c>
      <c r="O822" s="687">
        <v>3132.9520000000002</v>
      </c>
      <c r="P822" s="487">
        <v>0</v>
      </c>
      <c r="Q822" s="487">
        <v>0</v>
      </c>
    </row>
    <row r="823" spans="2:17" s="468" customFormat="1" ht="13.5" customHeight="1">
      <c r="B823" s="919"/>
      <c r="C823" s="921"/>
      <c r="D823" s="921"/>
      <c r="E823" s="473" t="s">
        <v>20</v>
      </c>
      <c r="F823" s="481"/>
      <c r="G823" s="481"/>
      <c r="H823" s="481"/>
      <c r="I823" s="481"/>
      <c r="J823" s="616"/>
      <c r="K823" s="616"/>
      <c r="L823" s="542"/>
      <c r="M823" s="542"/>
      <c r="N823" s="544"/>
      <c r="O823" s="682"/>
      <c r="P823" s="481"/>
      <c r="Q823" s="481"/>
    </row>
    <row r="824" spans="2:17" s="468" customFormat="1" ht="13.5" customHeight="1">
      <c r="B824" s="919"/>
      <c r="C824" s="921"/>
      <c r="D824" s="921"/>
      <c r="E824" s="473" t="s">
        <v>30</v>
      </c>
      <c r="F824" s="481"/>
      <c r="G824" s="481"/>
      <c r="H824" s="481">
        <v>0</v>
      </c>
      <c r="I824" s="481">
        <v>0</v>
      </c>
      <c r="J824" s="616">
        <v>0</v>
      </c>
      <c r="K824" s="616">
        <v>0</v>
      </c>
      <c r="L824" s="542">
        <v>0</v>
      </c>
      <c r="M824" s="542">
        <v>0</v>
      </c>
      <c r="N824" s="544">
        <v>0</v>
      </c>
      <c r="O824" s="682">
        <v>0</v>
      </c>
      <c r="P824" s="481">
        <v>0</v>
      </c>
      <c r="Q824" s="481">
        <v>0</v>
      </c>
    </row>
    <row r="825" spans="2:17" s="468" customFormat="1" ht="13.5" customHeight="1">
      <c r="B825" s="919"/>
      <c r="C825" s="921"/>
      <c r="D825" s="921"/>
      <c r="E825" s="473" t="s">
        <v>21</v>
      </c>
      <c r="F825" s="481"/>
      <c r="G825" s="481"/>
      <c r="H825" s="481">
        <v>0</v>
      </c>
      <c r="I825" s="481">
        <v>0</v>
      </c>
      <c r="J825" s="616">
        <v>3132.95</v>
      </c>
      <c r="K825" s="616">
        <v>3132.95</v>
      </c>
      <c r="L825" s="542">
        <v>3429.252</v>
      </c>
      <c r="M825" s="542">
        <v>3132.9520000000002</v>
      </c>
      <c r="N825" s="544">
        <v>3429.252</v>
      </c>
      <c r="O825" s="682">
        <v>3132.9520000000002</v>
      </c>
      <c r="P825" s="481">
        <v>0</v>
      </c>
      <c r="Q825" s="481">
        <v>0</v>
      </c>
    </row>
    <row r="826" spans="2:17" s="468" customFormat="1" ht="13.5" customHeight="1">
      <c r="B826" s="919"/>
      <c r="C826" s="921"/>
      <c r="D826" s="921"/>
      <c r="E826" s="473" t="s">
        <v>33</v>
      </c>
      <c r="F826" s="481"/>
      <c r="G826" s="481"/>
      <c r="H826" s="481"/>
      <c r="I826" s="481"/>
      <c r="J826" s="616"/>
      <c r="K826" s="616"/>
      <c r="L826" s="542"/>
      <c r="M826" s="542"/>
      <c r="N826" s="544"/>
      <c r="O826" s="682"/>
      <c r="P826" s="481"/>
      <c r="Q826" s="481"/>
    </row>
    <row r="827" spans="2:17" s="468" customFormat="1" ht="13.5" customHeight="1">
      <c r="B827" s="919"/>
      <c r="C827" s="921"/>
      <c r="D827" s="921"/>
      <c r="E827" s="473" t="s">
        <v>69</v>
      </c>
      <c r="F827" s="481"/>
      <c r="G827" s="481"/>
      <c r="H827" s="481">
        <v>0</v>
      </c>
      <c r="I827" s="481">
        <v>0</v>
      </c>
      <c r="J827" s="616">
        <v>0</v>
      </c>
      <c r="K827" s="616">
        <v>0</v>
      </c>
      <c r="L827" s="542">
        <v>0</v>
      </c>
      <c r="M827" s="542">
        <v>0</v>
      </c>
      <c r="N827" s="544">
        <v>0</v>
      </c>
      <c r="O827" s="682">
        <v>0</v>
      </c>
      <c r="P827" s="481">
        <v>0</v>
      </c>
      <c r="Q827" s="481">
        <v>0</v>
      </c>
    </row>
    <row r="828" spans="2:17" s="468" customFormat="1" ht="13.5" customHeight="1" thickBot="1">
      <c r="B828" s="920"/>
      <c r="C828" s="922"/>
      <c r="D828" s="922"/>
      <c r="E828" s="490" t="s">
        <v>22</v>
      </c>
      <c r="F828" s="488"/>
      <c r="G828" s="488"/>
      <c r="H828" s="488"/>
      <c r="I828" s="488"/>
      <c r="J828" s="620"/>
      <c r="K828" s="620"/>
      <c r="L828" s="574"/>
      <c r="M828" s="574"/>
      <c r="N828" s="582"/>
      <c r="O828" s="688"/>
      <c r="P828" s="488"/>
      <c r="Q828" s="488"/>
    </row>
    <row r="829" spans="2:17" s="468" customFormat="1" ht="13.5" customHeight="1">
      <c r="B829" s="875"/>
      <c r="C829" s="885" t="s">
        <v>196</v>
      </c>
      <c r="D829" s="885" t="s">
        <v>799</v>
      </c>
      <c r="E829" s="472" t="s">
        <v>19</v>
      </c>
      <c r="F829" s="487"/>
      <c r="G829" s="487"/>
      <c r="H829" s="487">
        <v>0</v>
      </c>
      <c r="I829" s="487">
        <v>0</v>
      </c>
      <c r="J829" s="619">
        <v>1638.55</v>
      </c>
      <c r="K829" s="619">
        <v>0</v>
      </c>
      <c r="L829" s="573">
        <v>986.05200000000002</v>
      </c>
      <c r="M829" s="573">
        <v>563.80319999999995</v>
      </c>
      <c r="N829" s="586">
        <v>563.80319999999995</v>
      </c>
      <c r="O829" s="687">
        <v>563.80319999999995</v>
      </c>
      <c r="P829" s="487">
        <v>0</v>
      </c>
      <c r="Q829" s="487">
        <v>0</v>
      </c>
    </row>
    <row r="830" spans="2:17" s="468" customFormat="1" ht="13.5" customHeight="1">
      <c r="B830" s="919"/>
      <c r="C830" s="921"/>
      <c r="D830" s="921"/>
      <c r="E830" s="473" t="s">
        <v>20</v>
      </c>
      <c r="F830" s="481"/>
      <c r="G830" s="481"/>
      <c r="H830" s="481"/>
      <c r="I830" s="481"/>
      <c r="J830" s="616"/>
      <c r="K830" s="616"/>
      <c r="L830" s="542"/>
      <c r="M830" s="542"/>
      <c r="N830" s="544"/>
      <c r="O830" s="682"/>
      <c r="P830" s="481"/>
      <c r="Q830" s="481"/>
    </row>
    <row r="831" spans="2:17" s="468" customFormat="1" ht="13.5" customHeight="1">
      <c r="B831" s="919"/>
      <c r="C831" s="921"/>
      <c r="D831" s="921"/>
      <c r="E831" s="473" t="s">
        <v>30</v>
      </c>
      <c r="F831" s="481"/>
      <c r="G831" s="481"/>
      <c r="H831" s="481">
        <v>0</v>
      </c>
      <c r="I831" s="481">
        <v>0</v>
      </c>
      <c r="J831" s="616">
        <v>0</v>
      </c>
      <c r="K831" s="616">
        <v>0</v>
      </c>
      <c r="L831" s="542">
        <v>0</v>
      </c>
      <c r="M831" s="542">
        <v>0</v>
      </c>
      <c r="N831" s="544">
        <v>0</v>
      </c>
      <c r="O831" s="682">
        <v>0</v>
      </c>
      <c r="P831" s="481">
        <v>0</v>
      </c>
      <c r="Q831" s="481">
        <v>0</v>
      </c>
    </row>
    <row r="832" spans="2:17" s="468" customFormat="1" ht="13.5" customHeight="1">
      <c r="B832" s="919"/>
      <c r="C832" s="921"/>
      <c r="D832" s="921"/>
      <c r="E832" s="473" t="s">
        <v>21</v>
      </c>
      <c r="F832" s="481"/>
      <c r="G832" s="481"/>
      <c r="H832" s="481">
        <v>0</v>
      </c>
      <c r="I832" s="481">
        <v>0</v>
      </c>
      <c r="J832" s="616">
        <v>0</v>
      </c>
      <c r="K832" s="616">
        <v>0</v>
      </c>
      <c r="L832" s="542">
        <v>0</v>
      </c>
      <c r="M832" s="542">
        <v>0</v>
      </c>
      <c r="N832" s="544">
        <v>0</v>
      </c>
      <c r="O832" s="682">
        <v>0</v>
      </c>
      <c r="P832" s="481">
        <v>0</v>
      </c>
      <c r="Q832" s="481">
        <v>0</v>
      </c>
    </row>
    <row r="833" spans="2:17" s="468" customFormat="1" ht="13.5" customHeight="1">
      <c r="B833" s="919"/>
      <c r="C833" s="921"/>
      <c r="D833" s="921"/>
      <c r="E833" s="473" t="s">
        <v>33</v>
      </c>
      <c r="F833" s="481"/>
      <c r="G833" s="481"/>
      <c r="H833" s="481"/>
      <c r="I833" s="481"/>
      <c r="J833" s="616"/>
      <c r="K833" s="616"/>
      <c r="L833" s="542"/>
      <c r="M833" s="542"/>
      <c r="N833" s="544"/>
      <c r="O833" s="682"/>
      <c r="P833" s="481"/>
      <c r="Q833" s="481"/>
    </row>
    <row r="834" spans="2:17" s="468" customFormat="1" ht="13.5" customHeight="1">
      <c r="B834" s="919"/>
      <c r="C834" s="921"/>
      <c r="D834" s="921"/>
      <c r="E834" s="473" t="s">
        <v>69</v>
      </c>
      <c r="F834" s="481"/>
      <c r="G834" s="481"/>
      <c r="H834" s="481">
        <v>0</v>
      </c>
      <c r="I834" s="481">
        <v>0</v>
      </c>
      <c r="J834" s="616">
        <v>1638.55</v>
      </c>
      <c r="K834" s="616">
        <v>0</v>
      </c>
      <c r="L834" s="542">
        <v>986.05200000000002</v>
      </c>
      <c r="M834" s="542">
        <v>563.80319999999995</v>
      </c>
      <c r="N834" s="544">
        <v>563.80319999999995</v>
      </c>
      <c r="O834" s="682">
        <v>563.80319999999995</v>
      </c>
      <c r="P834" s="481">
        <v>0</v>
      </c>
      <c r="Q834" s="481">
        <v>0</v>
      </c>
    </row>
    <row r="835" spans="2:17" s="468" customFormat="1" ht="13.5" customHeight="1" thickBot="1">
      <c r="B835" s="920"/>
      <c r="C835" s="922"/>
      <c r="D835" s="922"/>
      <c r="E835" s="490" t="s">
        <v>22</v>
      </c>
      <c r="F835" s="488"/>
      <c r="G835" s="488"/>
      <c r="H835" s="488"/>
      <c r="I835" s="488"/>
      <c r="J835" s="620"/>
      <c r="K835" s="620"/>
      <c r="L835" s="574"/>
      <c r="M835" s="574"/>
      <c r="N835" s="582"/>
      <c r="O835" s="688"/>
      <c r="P835" s="488"/>
      <c r="Q835" s="488"/>
    </row>
    <row r="836" spans="2:17" s="468" customFormat="1" ht="13.5" customHeight="1">
      <c r="B836" s="875"/>
      <c r="C836" s="885" t="s">
        <v>199</v>
      </c>
      <c r="D836" s="885" t="s">
        <v>799</v>
      </c>
      <c r="E836" s="472" t="s">
        <v>19</v>
      </c>
      <c r="F836" s="487"/>
      <c r="G836" s="487"/>
      <c r="H836" s="487">
        <v>0</v>
      </c>
      <c r="I836" s="487">
        <v>0</v>
      </c>
      <c r="J836" s="619">
        <v>1284.3900000000001</v>
      </c>
      <c r="K836" s="619">
        <v>560.55999999999995</v>
      </c>
      <c r="L836" s="573">
        <v>1284.3894</v>
      </c>
      <c r="M836" s="573">
        <v>560.56308000000001</v>
      </c>
      <c r="N836" s="586">
        <v>1284.3894</v>
      </c>
      <c r="O836" s="687">
        <v>1045.4564399999999</v>
      </c>
      <c r="P836" s="487">
        <v>0</v>
      </c>
      <c r="Q836" s="487">
        <v>0</v>
      </c>
    </row>
    <row r="837" spans="2:17" s="468" customFormat="1" ht="13.5" customHeight="1">
      <c r="B837" s="919"/>
      <c r="C837" s="921"/>
      <c r="D837" s="921"/>
      <c r="E837" s="473" t="s">
        <v>20</v>
      </c>
      <c r="F837" s="481"/>
      <c r="G837" s="481"/>
      <c r="H837" s="481"/>
      <c r="I837" s="481"/>
      <c r="J837" s="616"/>
      <c r="K837" s="616"/>
      <c r="L837" s="542"/>
      <c r="M837" s="542"/>
      <c r="N837" s="544"/>
      <c r="O837" s="682"/>
      <c r="P837" s="481"/>
      <c r="Q837" s="481"/>
    </row>
    <row r="838" spans="2:17" s="468" customFormat="1" ht="13.5" customHeight="1">
      <c r="B838" s="919"/>
      <c r="C838" s="921"/>
      <c r="D838" s="921"/>
      <c r="E838" s="473" t="s">
        <v>30</v>
      </c>
      <c r="F838" s="481"/>
      <c r="G838" s="481"/>
      <c r="H838" s="481">
        <v>0</v>
      </c>
      <c r="I838" s="481">
        <v>0</v>
      </c>
      <c r="J838" s="616">
        <v>0</v>
      </c>
      <c r="K838" s="616">
        <v>0</v>
      </c>
      <c r="L838" s="542">
        <v>0</v>
      </c>
      <c r="M838" s="542">
        <v>0</v>
      </c>
      <c r="N838" s="544">
        <v>0</v>
      </c>
      <c r="O838" s="682">
        <v>0</v>
      </c>
      <c r="P838" s="481">
        <v>0</v>
      </c>
      <c r="Q838" s="481">
        <v>0</v>
      </c>
    </row>
    <row r="839" spans="2:17" s="468" customFormat="1" ht="13.5" customHeight="1">
      <c r="B839" s="919"/>
      <c r="C839" s="921"/>
      <c r="D839" s="921"/>
      <c r="E839" s="473" t="s">
        <v>21</v>
      </c>
      <c r="F839" s="481"/>
      <c r="G839" s="481"/>
      <c r="H839" s="481">
        <v>0</v>
      </c>
      <c r="I839" s="481">
        <v>0</v>
      </c>
      <c r="J839" s="616">
        <v>0</v>
      </c>
      <c r="K839" s="616">
        <v>0</v>
      </c>
      <c r="L839" s="542">
        <v>0</v>
      </c>
      <c r="M839" s="542">
        <v>0</v>
      </c>
      <c r="N839" s="544">
        <v>0</v>
      </c>
      <c r="O839" s="682">
        <v>0</v>
      </c>
      <c r="P839" s="481">
        <v>0</v>
      </c>
      <c r="Q839" s="481">
        <v>0</v>
      </c>
    </row>
    <row r="840" spans="2:17" s="468" customFormat="1" ht="13.5" customHeight="1">
      <c r="B840" s="919"/>
      <c r="C840" s="921"/>
      <c r="D840" s="921"/>
      <c r="E840" s="473" t="s">
        <v>33</v>
      </c>
      <c r="F840" s="481"/>
      <c r="G840" s="481"/>
      <c r="H840" s="481"/>
      <c r="I840" s="481"/>
      <c r="J840" s="616"/>
      <c r="K840" s="616"/>
      <c r="L840" s="542"/>
      <c r="M840" s="542"/>
      <c r="N840" s="544"/>
      <c r="O840" s="682"/>
      <c r="P840" s="481"/>
      <c r="Q840" s="481"/>
    </row>
    <row r="841" spans="2:17" s="468" customFormat="1" ht="13.5" customHeight="1">
      <c r="B841" s="919"/>
      <c r="C841" s="921"/>
      <c r="D841" s="921"/>
      <c r="E841" s="473" t="s">
        <v>69</v>
      </c>
      <c r="F841" s="481"/>
      <c r="G841" s="481"/>
      <c r="H841" s="481">
        <v>0</v>
      </c>
      <c r="I841" s="481">
        <v>0</v>
      </c>
      <c r="J841" s="616">
        <v>1284.3900000000001</v>
      </c>
      <c r="K841" s="616">
        <v>560.55999999999995</v>
      </c>
      <c r="L841" s="542">
        <v>1284.3894</v>
      </c>
      <c r="M841" s="542">
        <v>560.56308000000001</v>
      </c>
      <c r="N841" s="544">
        <v>1284.3894</v>
      </c>
      <c r="O841" s="682">
        <v>1045.4564399999999</v>
      </c>
      <c r="P841" s="481">
        <v>0</v>
      </c>
      <c r="Q841" s="481">
        <v>0</v>
      </c>
    </row>
    <row r="842" spans="2:17" s="468" customFormat="1" ht="13.5" customHeight="1" thickBot="1">
      <c r="B842" s="920"/>
      <c r="C842" s="922"/>
      <c r="D842" s="922"/>
      <c r="E842" s="490" t="s">
        <v>22</v>
      </c>
      <c r="F842" s="488"/>
      <c r="G842" s="488"/>
      <c r="H842" s="488"/>
      <c r="I842" s="488"/>
      <c r="J842" s="620"/>
      <c r="K842" s="620"/>
      <c r="L842" s="574"/>
      <c r="M842" s="574"/>
      <c r="N842" s="582"/>
      <c r="O842" s="688"/>
      <c r="P842" s="488"/>
      <c r="Q842" s="488"/>
    </row>
    <row r="843" spans="2:17" ht="13.5" customHeight="1">
      <c r="B843" s="903"/>
      <c r="C843" s="843" t="s">
        <v>465</v>
      </c>
      <c r="D843" s="801" t="s">
        <v>607</v>
      </c>
      <c r="E843" s="472" t="s">
        <v>19</v>
      </c>
      <c r="F843" s="178"/>
      <c r="G843" s="178"/>
      <c r="H843" s="470">
        <v>6127.96</v>
      </c>
      <c r="I843" s="470">
        <v>5425.46</v>
      </c>
      <c r="J843" s="612">
        <v>21530.09</v>
      </c>
      <c r="K843" s="612">
        <v>19773.96</v>
      </c>
      <c r="L843" s="578">
        <v>29144.623299999999</v>
      </c>
      <c r="M843" s="578">
        <v>25285.957999999999</v>
      </c>
      <c r="N843" s="655">
        <v>36410.1</v>
      </c>
      <c r="O843" s="715">
        <v>34306.24843</v>
      </c>
      <c r="P843" s="483">
        <v>29326.799999999999</v>
      </c>
      <c r="Q843" s="483">
        <v>29326.799999999999</v>
      </c>
    </row>
    <row r="844" spans="2:17" ht="13.5" customHeight="1">
      <c r="B844" s="879"/>
      <c r="C844" s="843"/>
      <c r="D844" s="807"/>
      <c r="E844" s="167" t="s">
        <v>20</v>
      </c>
      <c r="F844" s="381"/>
      <c r="G844" s="381"/>
      <c r="H844" s="481"/>
      <c r="I844" s="481"/>
      <c r="J844" s="616"/>
      <c r="K844" s="616"/>
      <c r="L844" s="542"/>
      <c r="M844" s="542"/>
      <c r="N844" s="539"/>
      <c r="O844" s="30"/>
      <c r="P844" s="168"/>
      <c r="Q844" s="168"/>
    </row>
    <row r="845" spans="2:17" ht="13.5" customHeight="1">
      <c r="B845" s="879"/>
      <c r="C845" s="843"/>
      <c r="D845" s="807"/>
      <c r="E845" s="167" t="s">
        <v>30</v>
      </c>
      <c r="F845" s="381"/>
      <c r="G845" s="381"/>
      <c r="H845" s="481">
        <v>0</v>
      </c>
      <c r="I845" s="481">
        <v>0</v>
      </c>
      <c r="J845" s="616">
        <v>0</v>
      </c>
      <c r="K845" s="616">
        <v>0</v>
      </c>
      <c r="L845" s="542">
        <v>0</v>
      </c>
      <c r="M845" s="542">
        <v>0</v>
      </c>
      <c r="N845" s="539">
        <v>0</v>
      </c>
      <c r="O845" s="30">
        <v>0</v>
      </c>
      <c r="P845" s="168">
        <v>0</v>
      </c>
      <c r="Q845" s="168">
        <v>0</v>
      </c>
    </row>
    <row r="846" spans="2:17" ht="13.5" customHeight="1">
      <c r="B846" s="879"/>
      <c r="C846" s="843"/>
      <c r="D846" s="807"/>
      <c r="E846" s="167" t="s">
        <v>21</v>
      </c>
      <c r="F846" s="381"/>
      <c r="G846" s="381"/>
      <c r="H846" s="481">
        <v>6127.96</v>
      </c>
      <c r="I846" s="481">
        <v>5425.46</v>
      </c>
      <c r="J846" s="616">
        <v>21530.09</v>
      </c>
      <c r="K846" s="616">
        <v>19773.96</v>
      </c>
      <c r="L846" s="542">
        <v>29144.623299999999</v>
      </c>
      <c r="M846" s="542">
        <v>25285.957999999999</v>
      </c>
      <c r="N846" s="539">
        <v>36410.1</v>
      </c>
      <c r="O846" s="30">
        <v>34306.24843</v>
      </c>
      <c r="P846" s="168">
        <v>29326.799999999999</v>
      </c>
      <c r="Q846" s="168">
        <v>29326.799999999999</v>
      </c>
    </row>
    <row r="847" spans="2:17" ht="13.5" customHeight="1">
      <c r="B847" s="879"/>
      <c r="C847" s="843"/>
      <c r="D847" s="807"/>
      <c r="E847" s="167" t="s">
        <v>33</v>
      </c>
      <c r="F847" s="381"/>
      <c r="G847" s="381"/>
      <c r="H847" s="481"/>
      <c r="I847" s="481"/>
      <c r="J847" s="616"/>
      <c r="K847" s="616"/>
      <c r="L847" s="542"/>
      <c r="M847" s="542"/>
      <c r="N847" s="539"/>
      <c r="O847" s="30"/>
      <c r="P847" s="168"/>
      <c r="Q847" s="168"/>
    </row>
    <row r="848" spans="2:17" ht="13.5" customHeight="1">
      <c r="B848" s="879"/>
      <c r="C848" s="843"/>
      <c r="D848" s="807"/>
      <c r="E848" s="167" t="s">
        <v>69</v>
      </c>
      <c r="F848" s="381"/>
      <c r="G848" s="381"/>
      <c r="H848" s="481">
        <v>0</v>
      </c>
      <c r="I848" s="481">
        <v>0</v>
      </c>
      <c r="J848" s="616">
        <v>0</v>
      </c>
      <c r="K848" s="616">
        <v>0</v>
      </c>
      <c r="L848" s="542">
        <v>0</v>
      </c>
      <c r="M848" s="542">
        <v>0</v>
      </c>
      <c r="N848" s="539">
        <v>0</v>
      </c>
      <c r="O848" s="30">
        <v>0</v>
      </c>
      <c r="P848" s="168">
        <v>0</v>
      </c>
      <c r="Q848" s="168">
        <v>0</v>
      </c>
    </row>
    <row r="849" spans="2:17" ht="13.5" customHeight="1" thickBot="1">
      <c r="B849" s="880"/>
      <c r="C849" s="886"/>
      <c r="D849" s="884"/>
      <c r="E849" s="183" t="s">
        <v>22</v>
      </c>
      <c r="F849" s="184"/>
      <c r="G849" s="184"/>
      <c r="H849" s="488"/>
      <c r="I849" s="488"/>
      <c r="J849" s="620"/>
      <c r="K849" s="620"/>
      <c r="L849" s="574"/>
      <c r="M849" s="574"/>
      <c r="N849" s="590"/>
      <c r="O849" s="222"/>
      <c r="P849" s="186"/>
      <c r="Q849" s="186"/>
    </row>
    <row r="850" spans="2:17" ht="13.5" customHeight="1">
      <c r="B850" s="875"/>
      <c r="C850" s="885" t="s">
        <v>466</v>
      </c>
      <c r="D850" s="873" t="s">
        <v>609</v>
      </c>
      <c r="E850" s="179" t="s">
        <v>19</v>
      </c>
      <c r="F850" s="180"/>
      <c r="G850" s="180"/>
      <c r="H850" s="487">
        <v>6491.11</v>
      </c>
      <c r="I850" s="487">
        <v>5553.92</v>
      </c>
      <c r="J850" s="619">
        <v>22396.43</v>
      </c>
      <c r="K850" s="619">
        <v>18667.419999999998</v>
      </c>
      <c r="L850" s="573">
        <v>28165.498</v>
      </c>
      <c r="M850" s="573">
        <v>23038.421999999999</v>
      </c>
      <c r="N850" s="584">
        <v>29954.6</v>
      </c>
      <c r="O850" s="714">
        <v>29854.6</v>
      </c>
      <c r="P850" s="182">
        <v>30021.200000000001</v>
      </c>
      <c r="Q850" s="182">
        <v>30021.200000000001</v>
      </c>
    </row>
    <row r="851" spans="2:17" ht="13.5" customHeight="1">
      <c r="B851" s="876"/>
      <c r="C851" s="843"/>
      <c r="D851" s="826"/>
      <c r="E851" s="167" t="s">
        <v>20</v>
      </c>
      <c r="F851" s="381"/>
      <c r="G851" s="381"/>
      <c r="H851" s="481"/>
      <c r="I851" s="481"/>
      <c r="J851" s="616"/>
      <c r="K851" s="616"/>
      <c r="L851" s="542"/>
      <c r="M851" s="542"/>
      <c r="N851" s="539"/>
      <c r="O851" s="30"/>
      <c r="P851" s="168"/>
      <c r="Q851" s="168"/>
    </row>
    <row r="852" spans="2:17" ht="13.5" customHeight="1">
      <c r="B852" s="876"/>
      <c r="C852" s="843"/>
      <c r="D852" s="826"/>
      <c r="E852" s="167" t="s">
        <v>30</v>
      </c>
      <c r="F852" s="381"/>
      <c r="G852" s="381"/>
      <c r="H852" s="481">
        <v>0</v>
      </c>
      <c r="I852" s="481">
        <v>0</v>
      </c>
      <c r="J852" s="616">
        <v>0</v>
      </c>
      <c r="K852" s="616">
        <v>0</v>
      </c>
      <c r="L852" s="542">
        <v>0</v>
      </c>
      <c r="M852" s="542">
        <v>0</v>
      </c>
      <c r="N852" s="539">
        <v>0</v>
      </c>
      <c r="O852" s="30">
        <v>0</v>
      </c>
      <c r="P852" s="168">
        <v>0</v>
      </c>
      <c r="Q852" s="168">
        <v>0</v>
      </c>
    </row>
    <row r="853" spans="2:17" ht="13.5" customHeight="1">
      <c r="B853" s="876"/>
      <c r="C853" s="843"/>
      <c r="D853" s="826"/>
      <c r="E853" s="167" t="s">
        <v>21</v>
      </c>
      <c r="F853" s="381"/>
      <c r="G853" s="381"/>
      <c r="H853" s="481">
        <v>6491.11</v>
      </c>
      <c r="I853" s="481">
        <v>5553.92</v>
      </c>
      <c r="J853" s="616">
        <v>22396.43</v>
      </c>
      <c r="K853" s="616">
        <v>18667.419999999998</v>
      </c>
      <c r="L853" s="542">
        <v>28165.498</v>
      </c>
      <c r="M853" s="542">
        <v>23038.421999999999</v>
      </c>
      <c r="N853" s="539">
        <v>29954.6</v>
      </c>
      <c r="O853" s="30">
        <v>29854.6</v>
      </c>
      <c r="P853" s="168">
        <v>30021.200000000001</v>
      </c>
      <c r="Q853" s="168">
        <v>30021.200000000001</v>
      </c>
    </row>
    <row r="854" spans="2:17" ht="13.5" customHeight="1">
      <c r="B854" s="876"/>
      <c r="C854" s="843"/>
      <c r="D854" s="826"/>
      <c r="E854" s="167" t="s">
        <v>33</v>
      </c>
      <c r="F854" s="381"/>
      <c r="G854" s="381"/>
      <c r="H854" s="481"/>
      <c r="I854" s="481"/>
      <c r="J854" s="616"/>
      <c r="K854" s="616"/>
      <c r="L854" s="542"/>
      <c r="M854" s="542"/>
      <c r="N854" s="539"/>
      <c r="O854" s="30"/>
      <c r="P854" s="168"/>
      <c r="Q854" s="168"/>
    </row>
    <row r="855" spans="2:17" ht="13.5" customHeight="1">
      <c r="B855" s="876"/>
      <c r="C855" s="843"/>
      <c r="D855" s="826"/>
      <c r="E855" s="167" t="s">
        <v>69</v>
      </c>
      <c r="F855" s="381"/>
      <c r="G855" s="381"/>
      <c r="H855" s="481">
        <v>0</v>
      </c>
      <c r="I855" s="481">
        <v>0</v>
      </c>
      <c r="J855" s="616">
        <v>0</v>
      </c>
      <c r="K855" s="616">
        <v>0</v>
      </c>
      <c r="L855" s="542">
        <v>0</v>
      </c>
      <c r="M855" s="542">
        <v>0</v>
      </c>
      <c r="N855" s="539">
        <v>0</v>
      </c>
      <c r="O855" s="30">
        <v>0</v>
      </c>
      <c r="P855" s="168">
        <v>0</v>
      </c>
      <c r="Q855" s="168">
        <v>0</v>
      </c>
    </row>
    <row r="856" spans="2:17" ht="13.5" customHeight="1" thickBot="1">
      <c r="B856" s="876"/>
      <c r="C856" s="843"/>
      <c r="D856" s="826"/>
      <c r="E856" s="674" t="s">
        <v>22</v>
      </c>
      <c r="F856" s="108"/>
      <c r="G856" s="108"/>
      <c r="H856" s="675"/>
      <c r="I856" s="675"/>
      <c r="J856" s="675"/>
      <c r="K856" s="675"/>
      <c r="L856" s="641"/>
      <c r="M856" s="641"/>
      <c r="N856" s="657"/>
      <c r="O856" s="101"/>
      <c r="P856" s="36"/>
      <c r="Q856" s="36"/>
    </row>
    <row r="857" spans="2:17" s="673" customFormat="1" ht="13.5" customHeight="1">
      <c r="B857" s="878"/>
      <c r="C857" s="881" t="s">
        <v>466</v>
      </c>
      <c r="D857" s="883" t="s">
        <v>609</v>
      </c>
      <c r="E857" s="685" t="s">
        <v>19</v>
      </c>
      <c r="F857" s="180"/>
      <c r="G857" s="180"/>
      <c r="H857" s="683">
        <v>0</v>
      </c>
      <c r="I857" s="683">
        <v>0</v>
      </c>
      <c r="J857" s="683">
        <v>0</v>
      </c>
      <c r="K857" s="683">
        <v>0</v>
      </c>
      <c r="L857" s="573">
        <v>0</v>
      </c>
      <c r="M857" s="573">
        <v>0</v>
      </c>
      <c r="N857" s="584">
        <v>110</v>
      </c>
      <c r="O857" s="714">
        <v>110</v>
      </c>
      <c r="P857" s="182">
        <v>0</v>
      </c>
      <c r="Q857" s="182">
        <v>0</v>
      </c>
    </row>
    <row r="858" spans="2:17" s="673" customFormat="1" ht="13.5" customHeight="1">
      <c r="B858" s="879"/>
      <c r="C858" s="808"/>
      <c r="D858" s="807"/>
      <c r="E858" s="679" t="s">
        <v>20</v>
      </c>
      <c r="F858" s="534"/>
      <c r="G858" s="534"/>
      <c r="H858" s="677"/>
      <c r="I858" s="677"/>
      <c r="J858" s="677"/>
      <c r="K858" s="677"/>
      <c r="L858" s="542"/>
      <c r="M858" s="542"/>
      <c r="N858" s="539"/>
      <c r="O858" s="30"/>
      <c r="P858" s="535"/>
      <c r="Q858" s="535"/>
    </row>
    <row r="859" spans="2:17" s="673" customFormat="1" ht="13.5" customHeight="1">
      <c r="B859" s="879"/>
      <c r="C859" s="808"/>
      <c r="D859" s="807"/>
      <c r="E859" s="679" t="s">
        <v>30</v>
      </c>
      <c r="F859" s="534"/>
      <c r="G859" s="534"/>
      <c r="H859" s="677">
        <v>0</v>
      </c>
      <c r="I859" s="677">
        <v>0</v>
      </c>
      <c r="J859" s="677">
        <v>0</v>
      </c>
      <c r="K859" s="677">
        <v>0</v>
      </c>
      <c r="L859" s="542">
        <v>0</v>
      </c>
      <c r="M859" s="542">
        <v>0</v>
      </c>
      <c r="N859" s="539">
        <v>0</v>
      </c>
      <c r="O859" s="30">
        <v>0</v>
      </c>
      <c r="P859" s="535">
        <v>0</v>
      </c>
      <c r="Q859" s="535">
        <v>0</v>
      </c>
    </row>
    <row r="860" spans="2:17" s="673" customFormat="1" ht="13.5" customHeight="1">
      <c r="B860" s="879"/>
      <c r="C860" s="808"/>
      <c r="D860" s="807"/>
      <c r="E860" s="679" t="s">
        <v>21</v>
      </c>
      <c r="F860" s="534"/>
      <c r="G860" s="534"/>
      <c r="H860" s="677">
        <v>0</v>
      </c>
      <c r="I860" s="677">
        <v>0</v>
      </c>
      <c r="J860" s="677">
        <v>0</v>
      </c>
      <c r="K860" s="677">
        <v>0</v>
      </c>
      <c r="L860" s="542">
        <v>0</v>
      </c>
      <c r="M860" s="542">
        <v>0</v>
      </c>
      <c r="N860" s="539">
        <v>110</v>
      </c>
      <c r="O860" s="30">
        <v>110</v>
      </c>
      <c r="P860" s="535">
        <v>0</v>
      </c>
      <c r="Q860" s="535">
        <v>0</v>
      </c>
    </row>
    <row r="861" spans="2:17" s="673" customFormat="1" ht="13.5" customHeight="1">
      <c r="B861" s="879"/>
      <c r="C861" s="808"/>
      <c r="D861" s="807"/>
      <c r="E861" s="679" t="s">
        <v>33</v>
      </c>
      <c r="F861" s="534"/>
      <c r="G861" s="534"/>
      <c r="H861" s="677"/>
      <c r="I861" s="677"/>
      <c r="J861" s="677"/>
      <c r="K861" s="677"/>
      <c r="L861" s="542"/>
      <c r="M861" s="542"/>
      <c r="N861" s="539"/>
      <c r="O861" s="30"/>
      <c r="P861" s="535"/>
      <c r="Q861" s="535"/>
    </row>
    <row r="862" spans="2:17" s="673" customFormat="1" ht="13.5" customHeight="1">
      <c r="B862" s="879"/>
      <c r="C862" s="808"/>
      <c r="D862" s="807"/>
      <c r="E862" s="679" t="s">
        <v>69</v>
      </c>
      <c r="F862" s="534"/>
      <c r="G862" s="534"/>
      <c r="H862" s="677">
        <v>0</v>
      </c>
      <c r="I862" s="677">
        <v>0</v>
      </c>
      <c r="J862" s="677">
        <v>0</v>
      </c>
      <c r="K862" s="677">
        <v>0</v>
      </c>
      <c r="L862" s="542">
        <v>0</v>
      </c>
      <c r="M862" s="542">
        <v>0</v>
      </c>
      <c r="N862" s="539">
        <v>0</v>
      </c>
      <c r="O862" s="30">
        <v>0</v>
      </c>
      <c r="P862" s="535">
        <v>0</v>
      </c>
      <c r="Q862" s="535">
        <v>0</v>
      </c>
    </row>
    <row r="863" spans="2:17" s="673" customFormat="1" ht="13.5" customHeight="1" thickBot="1">
      <c r="B863" s="880"/>
      <c r="C863" s="882"/>
      <c r="D863" s="884"/>
      <c r="E863" s="686" t="s">
        <v>22</v>
      </c>
      <c r="F863" s="184"/>
      <c r="G863" s="184"/>
      <c r="H863" s="684"/>
      <c r="I863" s="684"/>
      <c r="J863" s="684"/>
      <c r="K863" s="684"/>
      <c r="L863" s="574"/>
      <c r="M863" s="574"/>
      <c r="N863" s="590"/>
      <c r="O863" s="222"/>
      <c r="P863" s="186"/>
      <c r="Q863" s="186"/>
    </row>
    <row r="864" spans="2:17" ht="13.5" customHeight="1">
      <c r="B864" s="876"/>
      <c r="C864" s="843" t="s">
        <v>538</v>
      </c>
      <c r="D864" s="826" t="s">
        <v>382</v>
      </c>
      <c r="E864" s="678" t="s">
        <v>19</v>
      </c>
      <c r="F864" s="178"/>
      <c r="G864" s="178"/>
      <c r="H864" s="676">
        <v>74</v>
      </c>
      <c r="I864" s="676">
        <v>74</v>
      </c>
      <c r="J864" s="676">
        <v>164</v>
      </c>
      <c r="K864" s="676">
        <v>161</v>
      </c>
      <c r="L864" s="578">
        <v>255.4</v>
      </c>
      <c r="M864" s="578">
        <v>238</v>
      </c>
      <c r="N864" s="655">
        <v>351.4</v>
      </c>
      <c r="O864" s="715">
        <v>351.4</v>
      </c>
      <c r="P864" s="681">
        <v>351.4</v>
      </c>
      <c r="Q864" s="681">
        <v>351.4</v>
      </c>
    </row>
    <row r="865" spans="2:17" ht="13.5" customHeight="1">
      <c r="B865" s="876"/>
      <c r="C865" s="843"/>
      <c r="D865" s="826"/>
      <c r="E865" s="167" t="s">
        <v>20</v>
      </c>
      <c r="F865" s="381"/>
      <c r="G865" s="381"/>
      <c r="H865" s="481"/>
      <c r="I865" s="481"/>
      <c r="J865" s="616"/>
      <c r="K865" s="616"/>
      <c r="L865" s="542"/>
      <c r="M865" s="542"/>
      <c r="N865" s="539"/>
      <c r="O865" s="30"/>
      <c r="P865" s="168"/>
      <c r="Q865" s="168"/>
    </row>
    <row r="866" spans="2:17" ht="13.5" customHeight="1">
      <c r="B866" s="876"/>
      <c r="C866" s="843"/>
      <c r="D866" s="826"/>
      <c r="E866" s="167" t="s">
        <v>30</v>
      </c>
      <c r="F866" s="381"/>
      <c r="G866" s="381"/>
      <c r="H866" s="481">
        <v>0</v>
      </c>
      <c r="I866" s="481">
        <v>0</v>
      </c>
      <c r="J866" s="616">
        <v>0</v>
      </c>
      <c r="K866" s="616">
        <v>0</v>
      </c>
      <c r="L866" s="542">
        <v>0</v>
      </c>
      <c r="M866" s="542">
        <v>0</v>
      </c>
      <c r="N866" s="539">
        <v>0</v>
      </c>
      <c r="O866" s="30">
        <v>0</v>
      </c>
      <c r="P866" s="168">
        <v>0</v>
      </c>
      <c r="Q866" s="168">
        <v>0</v>
      </c>
    </row>
    <row r="867" spans="2:17" ht="13.5" customHeight="1">
      <c r="B867" s="876"/>
      <c r="C867" s="843"/>
      <c r="D867" s="826"/>
      <c r="E867" s="167" t="s">
        <v>21</v>
      </c>
      <c r="F867" s="381"/>
      <c r="G867" s="381"/>
      <c r="H867" s="481">
        <v>74</v>
      </c>
      <c r="I867" s="481">
        <v>74</v>
      </c>
      <c r="J867" s="616">
        <v>164</v>
      </c>
      <c r="K867" s="616">
        <v>161</v>
      </c>
      <c r="L867" s="542">
        <v>255.4</v>
      </c>
      <c r="M867" s="542">
        <v>238</v>
      </c>
      <c r="N867" s="539">
        <v>351.4</v>
      </c>
      <c r="O867" s="30">
        <v>351.4</v>
      </c>
      <c r="P867" s="168">
        <v>351.4</v>
      </c>
      <c r="Q867" s="168">
        <v>351.4</v>
      </c>
    </row>
    <row r="868" spans="2:17" ht="13.5" customHeight="1">
      <c r="B868" s="876"/>
      <c r="C868" s="843"/>
      <c r="D868" s="826"/>
      <c r="E868" s="167" t="s">
        <v>33</v>
      </c>
      <c r="F868" s="381"/>
      <c r="G868" s="381"/>
      <c r="H868" s="481"/>
      <c r="I868" s="481"/>
      <c r="J868" s="616"/>
      <c r="K868" s="616"/>
      <c r="L868" s="542"/>
      <c r="M868" s="542"/>
      <c r="N868" s="539"/>
      <c r="O868" s="30"/>
      <c r="P868" s="168"/>
      <c r="Q868" s="168"/>
    </row>
    <row r="869" spans="2:17" ht="13.5" customHeight="1">
      <c r="B869" s="876"/>
      <c r="C869" s="843"/>
      <c r="D869" s="826"/>
      <c r="E869" s="167" t="s">
        <v>69</v>
      </c>
      <c r="F869" s="381"/>
      <c r="G869" s="381"/>
      <c r="H869" s="481">
        <v>0</v>
      </c>
      <c r="I869" s="481">
        <v>0</v>
      </c>
      <c r="J869" s="616">
        <v>0</v>
      </c>
      <c r="K869" s="616">
        <v>0</v>
      </c>
      <c r="L869" s="542">
        <v>0</v>
      </c>
      <c r="M869" s="542">
        <v>0</v>
      </c>
      <c r="N869" s="539">
        <v>0</v>
      </c>
      <c r="O869" s="30">
        <v>0</v>
      </c>
      <c r="P869" s="168">
        <v>0</v>
      </c>
      <c r="Q869" s="168">
        <v>0</v>
      </c>
    </row>
    <row r="870" spans="2:17" ht="13.5" customHeight="1" thickBot="1">
      <c r="B870" s="877"/>
      <c r="C870" s="886"/>
      <c r="D870" s="874"/>
      <c r="E870" s="183" t="s">
        <v>22</v>
      </c>
      <c r="F870" s="184"/>
      <c r="G870" s="184"/>
      <c r="H870" s="488"/>
      <c r="I870" s="488"/>
      <c r="J870" s="620"/>
      <c r="K870" s="620"/>
      <c r="L870" s="574"/>
      <c r="M870" s="574"/>
      <c r="N870" s="590"/>
      <c r="O870" s="222"/>
      <c r="P870" s="186"/>
      <c r="Q870" s="186"/>
    </row>
    <row r="871" spans="2:17" ht="13.5" customHeight="1">
      <c r="B871" s="875"/>
      <c r="C871" s="885" t="s">
        <v>539</v>
      </c>
      <c r="D871" s="873" t="s">
        <v>383</v>
      </c>
      <c r="E871" s="179" t="s">
        <v>19</v>
      </c>
      <c r="F871" s="180"/>
      <c r="G871" s="180"/>
      <c r="H871" s="487">
        <v>11404.84</v>
      </c>
      <c r="I871" s="487">
        <v>9555.36</v>
      </c>
      <c r="J871" s="619">
        <v>37582.230000000003</v>
      </c>
      <c r="K871" s="619">
        <v>30851.45</v>
      </c>
      <c r="L871" s="573">
        <v>49077.765800000001</v>
      </c>
      <c r="M871" s="573">
        <v>44387.807500000003</v>
      </c>
      <c r="N871" s="584">
        <v>59586.15135</v>
      </c>
      <c r="O871" s="714">
        <v>58986.951350000003</v>
      </c>
      <c r="P871" s="182">
        <v>52003.1</v>
      </c>
      <c r="Q871" s="182">
        <v>52003.1</v>
      </c>
    </row>
    <row r="872" spans="2:17" ht="13.5" customHeight="1">
      <c r="B872" s="876"/>
      <c r="C872" s="843"/>
      <c r="D872" s="826"/>
      <c r="E872" s="167" t="s">
        <v>20</v>
      </c>
      <c r="F872" s="381"/>
      <c r="G872" s="381"/>
      <c r="H872" s="481"/>
      <c r="I872" s="481"/>
      <c r="J872" s="616"/>
      <c r="K872" s="616"/>
      <c r="L872" s="542"/>
      <c r="M872" s="542"/>
      <c r="N872" s="539"/>
      <c r="O872" s="30"/>
      <c r="P872" s="168"/>
      <c r="Q872" s="168"/>
    </row>
    <row r="873" spans="2:17" ht="13.5" customHeight="1">
      <c r="B873" s="876"/>
      <c r="C873" s="843"/>
      <c r="D873" s="826"/>
      <c r="E873" s="167" t="s">
        <v>30</v>
      </c>
      <c r="F873" s="381"/>
      <c r="G873" s="381"/>
      <c r="H873" s="481">
        <v>0</v>
      </c>
      <c r="I873" s="481">
        <v>0</v>
      </c>
      <c r="J873" s="616">
        <v>0</v>
      </c>
      <c r="K873" s="616">
        <v>0</v>
      </c>
      <c r="L873" s="542">
        <v>0</v>
      </c>
      <c r="M873" s="542">
        <v>0</v>
      </c>
      <c r="N873" s="539">
        <v>0</v>
      </c>
      <c r="O873" s="30">
        <v>0</v>
      </c>
      <c r="P873" s="168">
        <v>0</v>
      </c>
      <c r="Q873" s="168">
        <v>0</v>
      </c>
    </row>
    <row r="874" spans="2:17" ht="13.5" customHeight="1">
      <c r="B874" s="876"/>
      <c r="C874" s="843"/>
      <c r="D874" s="826"/>
      <c r="E874" s="167" t="s">
        <v>21</v>
      </c>
      <c r="F874" s="381"/>
      <c r="G874" s="381"/>
      <c r="H874" s="481">
        <v>11404.84</v>
      </c>
      <c r="I874" s="481">
        <v>9555.36</v>
      </c>
      <c r="J874" s="616">
        <v>37582.230000000003</v>
      </c>
      <c r="K874" s="616">
        <v>30851.45</v>
      </c>
      <c r="L874" s="542">
        <v>49077.765800000001</v>
      </c>
      <c r="M874" s="542">
        <v>44387.807500000003</v>
      </c>
      <c r="N874" s="539">
        <v>59586.15135</v>
      </c>
      <c r="O874" s="30">
        <v>58986.951350000003</v>
      </c>
      <c r="P874" s="168">
        <v>52003.1</v>
      </c>
      <c r="Q874" s="168">
        <v>52003.1</v>
      </c>
    </row>
    <row r="875" spans="2:17" ht="13.5" customHeight="1">
      <c r="B875" s="876"/>
      <c r="C875" s="843"/>
      <c r="D875" s="826"/>
      <c r="E875" s="167" t="s">
        <v>33</v>
      </c>
      <c r="F875" s="381"/>
      <c r="G875" s="381"/>
      <c r="H875" s="481"/>
      <c r="I875" s="481"/>
      <c r="J875" s="616"/>
      <c r="K875" s="616"/>
      <c r="L875" s="542"/>
      <c r="M875" s="542"/>
      <c r="N875" s="539"/>
      <c r="O875" s="30"/>
      <c r="P875" s="168"/>
      <c r="Q875" s="168"/>
    </row>
    <row r="876" spans="2:17" ht="13.5" customHeight="1">
      <c r="B876" s="876"/>
      <c r="C876" s="843"/>
      <c r="D876" s="826"/>
      <c r="E876" s="167" t="s">
        <v>69</v>
      </c>
      <c r="F876" s="381"/>
      <c r="G876" s="381"/>
      <c r="H876" s="481">
        <v>0</v>
      </c>
      <c r="I876" s="481">
        <v>0</v>
      </c>
      <c r="J876" s="616">
        <v>0</v>
      </c>
      <c r="K876" s="616">
        <v>0</v>
      </c>
      <c r="L876" s="542">
        <v>0</v>
      </c>
      <c r="M876" s="542">
        <v>0</v>
      </c>
      <c r="N876" s="539">
        <v>0</v>
      </c>
      <c r="O876" s="30">
        <v>0</v>
      </c>
      <c r="P876" s="168">
        <v>0</v>
      </c>
      <c r="Q876" s="168">
        <v>0</v>
      </c>
    </row>
    <row r="877" spans="2:17" ht="13.5" customHeight="1" thickBot="1">
      <c r="B877" s="877"/>
      <c r="C877" s="886"/>
      <c r="D877" s="874"/>
      <c r="E877" s="183" t="s">
        <v>22</v>
      </c>
      <c r="F877" s="184"/>
      <c r="G877" s="184"/>
      <c r="H877" s="488"/>
      <c r="I877" s="488"/>
      <c r="J877" s="620"/>
      <c r="K877" s="620"/>
      <c r="L877" s="574"/>
      <c r="M877" s="574"/>
      <c r="N877" s="590"/>
      <c r="O877" s="222"/>
      <c r="P877" s="186"/>
      <c r="Q877" s="186"/>
    </row>
    <row r="878" spans="2:17" s="468" customFormat="1" ht="13.5" customHeight="1">
      <c r="B878" s="875"/>
      <c r="C878" s="885" t="s">
        <v>549</v>
      </c>
      <c r="D878" s="873" t="s">
        <v>383</v>
      </c>
      <c r="E878" s="489" t="s">
        <v>19</v>
      </c>
      <c r="F878" s="180"/>
      <c r="G878" s="180"/>
      <c r="H878" s="487">
        <v>0</v>
      </c>
      <c r="I878" s="487">
        <v>0</v>
      </c>
      <c r="J878" s="619">
        <v>389.93</v>
      </c>
      <c r="K878" s="619">
        <v>374.91</v>
      </c>
      <c r="L878" s="573">
        <v>664.93</v>
      </c>
      <c r="M878" s="573">
        <v>582.54899999999998</v>
      </c>
      <c r="N878" s="584">
        <v>1136.1486500000001</v>
      </c>
      <c r="O878" s="714">
        <v>1136.1486500000001</v>
      </c>
      <c r="P878" s="182">
        <v>0</v>
      </c>
      <c r="Q878" s="182">
        <v>0</v>
      </c>
    </row>
    <row r="879" spans="2:17" s="468" customFormat="1" ht="13.5" customHeight="1">
      <c r="B879" s="876"/>
      <c r="C879" s="843"/>
      <c r="D879" s="826"/>
      <c r="E879" s="473" t="s">
        <v>20</v>
      </c>
      <c r="F879" s="484"/>
      <c r="G879" s="484"/>
      <c r="H879" s="481"/>
      <c r="I879" s="481"/>
      <c r="J879" s="616"/>
      <c r="K879" s="616"/>
      <c r="L879" s="542"/>
      <c r="M879" s="542"/>
      <c r="N879" s="539"/>
      <c r="O879" s="30"/>
      <c r="P879" s="485"/>
      <c r="Q879" s="485"/>
    </row>
    <row r="880" spans="2:17" s="468" customFormat="1" ht="13.5" customHeight="1">
      <c r="B880" s="876"/>
      <c r="C880" s="843"/>
      <c r="D880" s="826"/>
      <c r="E880" s="473" t="s">
        <v>30</v>
      </c>
      <c r="F880" s="484"/>
      <c r="G880" s="484"/>
      <c r="H880" s="481">
        <v>0</v>
      </c>
      <c r="I880" s="481">
        <v>0</v>
      </c>
      <c r="J880" s="616">
        <v>0</v>
      </c>
      <c r="K880" s="616">
        <v>0</v>
      </c>
      <c r="L880" s="542">
        <v>0</v>
      </c>
      <c r="M880" s="542">
        <v>0</v>
      </c>
      <c r="N880" s="539">
        <v>0</v>
      </c>
      <c r="O880" s="30">
        <v>0</v>
      </c>
      <c r="P880" s="485">
        <v>0</v>
      </c>
      <c r="Q880" s="485">
        <v>0</v>
      </c>
    </row>
    <row r="881" spans="2:17" s="468" customFormat="1" ht="13.5" customHeight="1">
      <c r="B881" s="876"/>
      <c r="C881" s="843"/>
      <c r="D881" s="826"/>
      <c r="E881" s="473" t="s">
        <v>21</v>
      </c>
      <c r="F881" s="484"/>
      <c r="G881" s="484"/>
      <c r="H881" s="481">
        <v>0</v>
      </c>
      <c r="I881" s="481">
        <v>0</v>
      </c>
      <c r="J881" s="616">
        <v>389.93</v>
      </c>
      <c r="K881" s="616">
        <v>374.91</v>
      </c>
      <c r="L881" s="542">
        <v>664.93</v>
      </c>
      <c r="M881" s="542">
        <v>582.54899999999998</v>
      </c>
      <c r="N881" s="539">
        <v>1136.1486500000001</v>
      </c>
      <c r="O881" s="30">
        <v>1136.1486500000001</v>
      </c>
      <c r="P881" s="485">
        <v>0</v>
      </c>
      <c r="Q881" s="485">
        <v>0</v>
      </c>
    </row>
    <row r="882" spans="2:17" s="468" customFormat="1" ht="13.5" customHeight="1">
      <c r="B882" s="876"/>
      <c r="C882" s="843"/>
      <c r="D882" s="826"/>
      <c r="E882" s="473" t="s">
        <v>33</v>
      </c>
      <c r="F882" s="484"/>
      <c r="G882" s="484"/>
      <c r="H882" s="481"/>
      <c r="I882" s="481"/>
      <c r="J882" s="616"/>
      <c r="K882" s="616"/>
      <c r="L882" s="542"/>
      <c r="M882" s="542"/>
      <c r="N882" s="539"/>
      <c r="O882" s="30"/>
      <c r="P882" s="485"/>
      <c r="Q882" s="485"/>
    </row>
    <row r="883" spans="2:17" s="468" customFormat="1" ht="13.5" customHeight="1">
      <c r="B883" s="876"/>
      <c r="C883" s="843"/>
      <c r="D883" s="826"/>
      <c r="E883" s="473" t="s">
        <v>69</v>
      </c>
      <c r="F883" s="484"/>
      <c r="G883" s="484"/>
      <c r="H883" s="481">
        <v>0</v>
      </c>
      <c r="I883" s="481">
        <v>0</v>
      </c>
      <c r="J883" s="616">
        <v>0</v>
      </c>
      <c r="K883" s="616">
        <v>0</v>
      </c>
      <c r="L883" s="542">
        <v>0</v>
      </c>
      <c r="M883" s="542">
        <v>0</v>
      </c>
      <c r="N883" s="539">
        <v>0</v>
      </c>
      <c r="O883" s="30">
        <v>0</v>
      </c>
      <c r="P883" s="485">
        <v>0</v>
      </c>
      <c r="Q883" s="485">
        <v>0</v>
      </c>
    </row>
    <row r="884" spans="2:17" s="468" customFormat="1" ht="13.5" customHeight="1" thickBot="1">
      <c r="B884" s="877"/>
      <c r="C884" s="886"/>
      <c r="D884" s="874"/>
      <c r="E884" s="490" t="s">
        <v>22</v>
      </c>
      <c r="F884" s="184"/>
      <c r="G884" s="184"/>
      <c r="H884" s="488"/>
      <c r="I884" s="488"/>
      <c r="J884" s="620"/>
      <c r="K884" s="620"/>
      <c r="L884" s="574"/>
      <c r="M884" s="574"/>
      <c r="N884" s="590"/>
      <c r="O884" s="222"/>
      <c r="P884" s="186"/>
      <c r="Q884" s="186"/>
    </row>
    <row r="885" spans="2:17" ht="13.5" customHeight="1">
      <c r="B885" s="875"/>
      <c r="C885" s="885" t="s">
        <v>543</v>
      </c>
      <c r="D885" s="873" t="s">
        <v>384</v>
      </c>
      <c r="E885" s="179" t="s">
        <v>19</v>
      </c>
      <c r="F885" s="180"/>
      <c r="G885" s="180"/>
      <c r="H885" s="487">
        <v>12309.29</v>
      </c>
      <c r="I885" s="487">
        <v>6252.03</v>
      </c>
      <c r="J885" s="619">
        <v>24250.57</v>
      </c>
      <c r="K885" s="619">
        <v>15909.86</v>
      </c>
      <c r="L885" s="573">
        <v>38472.945099999997</v>
      </c>
      <c r="M885" s="573">
        <v>25728.077829999998</v>
      </c>
      <c r="N885" s="584">
        <v>49702.346469999997</v>
      </c>
      <c r="O885" s="714">
        <v>38620.245719999999</v>
      </c>
      <c r="P885" s="182">
        <v>64797.08</v>
      </c>
      <c r="Q885" s="182">
        <v>64797.08</v>
      </c>
    </row>
    <row r="886" spans="2:17" ht="13.5" customHeight="1">
      <c r="B886" s="876"/>
      <c r="C886" s="843"/>
      <c r="D886" s="826"/>
      <c r="E886" s="167" t="s">
        <v>20</v>
      </c>
      <c r="F886" s="381"/>
      <c r="G886" s="381"/>
      <c r="H886" s="481"/>
      <c r="I886" s="481"/>
      <c r="J886" s="616"/>
      <c r="K886" s="616"/>
      <c r="L886" s="542"/>
      <c r="M886" s="542"/>
      <c r="N886" s="539"/>
      <c r="O886" s="30"/>
      <c r="P886" s="168"/>
      <c r="Q886" s="168"/>
    </row>
    <row r="887" spans="2:17" ht="13.5" customHeight="1">
      <c r="B887" s="876"/>
      <c r="C887" s="843"/>
      <c r="D887" s="826"/>
      <c r="E887" s="167" t="s">
        <v>30</v>
      </c>
      <c r="F887" s="381"/>
      <c r="G887" s="381"/>
      <c r="H887" s="481">
        <v>0</v>
      </c>
      <c r="I887" s="481">
        <v>0</v>
      </c>
      <c r="J887" s="616">
        <v>0</v>
      </c>
      <c r="K887" s="616">
        <v>0</v>
      </c>
      <c r="L887" s="542">
        <v>0</v>
      </c>
      <c r="M887" s="542">
        <v>0</v>
      </c>
      <c r="N887" s="539">
        <v>0</v>
      </c>
      <c r="O887" s="30">
        <v>0</v>
      </c>
      <c r="P887" s="168">
        <v>0</v>
      </c>
      <c r="Q887" s="168">
        <v>0</v>
      </c>
    </row>
    <row r="888" spans="2:17" ht="13.5" customHeight="1">
      <c r="B888" s="876"/>
      <c r="C888" s="843"/>
      <c r="D888" s="826"/>
      <c r="E888" s="167" t="s">
        <v>21</v>
      </c>
      <c r="F888" s="381"/>
      <c r="G888" s="381"/>
      <c r="H888" s="481">
        <v>0</v>
      </c>
      <c r="I888" s="481">
        <v>0</v>
      </c>
      <c r="J888" s="616">
        <v>0</v>
      </c>
      <c r="K888" s="616">
        <v>0</v>
      </c>
      <c r="L888" s="542">
        <v>0</v>
      </c>
      <c r="M888" s="542">
        <v>0</v>
      </c>
      <c r="N888" s="539">
        <v>0</v>
      </c>
      <c r="O888" s="30">
        <v>0</v>
      </c>
      <c r="P888" s="168">
        <v>0</v>
      </c>
      <c r="Q888" s="168">
        <v>0</v>
      </c>
    </row>
    <row r="889" spans="2:17" ht="13.5" customHeight="1">
      <c r="B889" s="876"/>
      <c r="C889" s="843"/>
      <c r="D889" s="826"/>
      <c r="E889" s="167" t="s">
        <v>33</v>
      </c>
      <c r="F889" s="381"/>
      <c r="G889" s="381"/>
      <c r="H889" s="481"/>
      <c r="I889" s="481"/>
      <c r="J889" s="616"/>
      <c r="K889" s="616"/>
      <c r="L889" s="542"/>
      <c r="M889" s="542"/>
      <c r="N889" s="539"/>
      <c r="O889" s="30"/>
      <c r="P889" s="168"/>
      <c r="Q889" s="168"/>
    </row>
    <row r="890" spans="2:17" ht="13.5" customHeight="1">
      <c r="B890" s="876"/>
      <c r="C890" s="843"/>
      <c r="D890" s="826"/>
      <c r="E890" s="167" t="s">
        <v>69</v>
      </c>
      <c r="F890" s="381"/>
      <c r="G890" s="381"/>
      <c r="H890" s="659">
        <v>12309.29</v>
      </c>
      <c r="I890" s="659">
        <v>6252.03</v>
      </c>
      <c r="J890" s="659">
        <v>24250.57</v>
      </c>
      <c r="K890" s="659">
        <v>15909.86</v>
      </c>
      <c r="L890" s="542">
        <v>38472.945099999997</v>
      </c>
      <c r="M890" s="542">
        <v>25728.077829999998</v>
      </c>
      <c r="N890" s="539">
        <v>49702.346469999997</v>
      </c>
      <c r="O890" s="30">
        <v>38620.245719999999</v>
      </c>
      <c r="P890" s="535">
        <v>64797.08</v>
      </c>
      <c r="Q890" s="535">
        <v>64797.08</v>
      </c>
    </row>
    <row r="891" spans="2:17" ht="13.5" customHeight="1" thickBot="1">
      <c r="B891" s="877"/>
      <c r="C891" s="886"/>
      <c r="D891" s="874"/>
      <c r="E891" s="183" t="s">
        <v>22</v>
      </c>
      <c r="F891" s="184"/>
      <c r="G891" s="184"/>
      <c r="H891" s="488"/>
      <c r="I891" s="488"/>
      <c r="J891" s="620"/>
      <c r="K891" s="620"/>
      <c r="L891" s="574"/>
      <c r="M891" s="574"/>
      <c r="N891" s="590"/>
      <c r="O891" s="222"/>
      <c r="P891" s="186"/>
      <c r="Q891" s="186"/>
    </row>
    <row r="892" spans="2:17" s="468" customFormat="1" ht="13.5" customHeight="1">
      <c r="B892" s="875"/>
      <c r="C892" s="885" t="s">
        <v>544</v>
      </c>
      <c r="D892" s="873" t="s">
        <v>384</v>
      </c>
      <c r="E892" s="489" t="s">
        <v>19</v>
      </c>
      <c r="F892" s="180"/>
      <c r="G892" s="180"/>
      <c r="H892" s="487">
        <v>0</v>
      </c>
      <c r="I892" s="487">
        <v>0</v>
      </c>
      <c r="J892" s="619">
        <v>2240.35</v>
      </c>
      <c r="K892" s="619">
        <v>30</v>
      </c>
      <c r="L892" s="573">
        <v>2240.52</v>
      </c>
      <c r="M892" s="573">
        <v>30</v>
      </c>
      <c r="N892" s="584">
        <v>2877.3390300000001</v>
      </c>
      <c r="O892" s="714">
        <v>430.59120000000001</v>
      </c>
      <c r="P892" s="182">
        <v>0</v>
      </c>
      <c r="Q892" s="182">
        <v>0</v>
      </c>
    </row>
    <row r="893" spans="2:17" s="468" customFormat="1" ht="13.5" customHeight="1">
      <c r="B893" s="876"/>
      <c r="C893" s="843"/>
      <c r="D893" s="826"/>
      <c r="E893" s="473" t="s">
        <v>20</v>
      </c>
      <c r="F893" s="484"/>
      <c r="G893" s="484"/>
      <c r="H893" s="481"/>
      <c r="I893" s="481"/>
      <c r="J893" s="616"/>
      <c r="K893" s="616"/>
      <c r="L893" s="542"/>
      <c r="M893" s="542"/>
      <c r="N893" s="539"/>
      <c r="O893" s="30"/>
      <c r="P893" s="485"/>
      <c r="Q893" s="485"/>
    </row>
    <row r="894" spans="2:17" s="468" customFormat="1" ht="13.5" customHeight="1">
      <c r="B894" s="876"/>
      <c r="C894" s="843"/>
      <c r="D894" s="826"/>
      <c r="E894" s="473" t="s">
        <v>30</v>
      </c>
      <c r="F894" s="484"/>
      <c r="G894" s="484"/>
      <c r="H894" s="481">
        <v>0</v>
      </c>
      <c r="I894" s="481">
        <v>0</v>
      </c>
      <c r="J894" s="616">
        <v>0</v>
      </c>
      <c r="K894" s="616">
        <v>0</v>
      </c>
      <c r="L894" s="542">
        <v>0</v>
      </c>
      <c r="M894" s="542">
        <v>0</v>
      </c>
      <c r="N894" s="539">
        <v>0</v>
      </c>
      <c r="O894" s="30">
        <v>0</v>
      </c>
      <c r="P894" s="485">
        <v>0</v>
      </c>
      <c r="Q894" s="485">
        <v>0</v>
      </c>
    </row>
    <row r="895" spans="2:17" s="468" customFormat="1" ht="13.5" customHeight="1">
      <c r="B895" s="876"/>
      <c r="C895" s="843"/>
      <c r="D895" s="826"/>
      <c r="E895" s="473" t="s">
        <v>21</v>
      </c>
      <c r="F895" s="484"/>
      <c r="G895" s="484"/>
      <c r="H895" s="481">
        <v>0</v>
      </c>
      <c r="I895" s="481">
        <v>0</v>
      </c>
      <c r="J895" s="616">
        <v>0</v>
      </c>
      <c r="K895" s="616">
        <v>0</v>
      </c>
      <c r="L895" s="542">
        <v>0</v>
      </c>
      <c r="M895" s="542">
        <v>0</v>
      </c>
      <c r="N895" s="539">
        <v>0</v>
      </c>
      <c r="O895" s="30">
        <v>0</v>
      </c>
      <c r="P895" s="485">
        <v>0</v>
      </c>
      <c r="Q895" s="485">
        <v>0</v>
      </c>
    </row>
    <row r="896" spans="2:17" s="468" customFormat="1" ht="13.5" customHeight="1">
      <c r="B896" s="876"/>
      <c r="C896" s="843"/>
      <c r="D896" s="826"/>
      <c r="E896" s="473" t="s">
        <v>33</v>
      </c>
      <c r="F896" s="484"/>
      <c r="G896" s="484"/>
      <c r="H896" s="481"/>
      <c r="I896" s="481"/>
      <c r="J896" s="616"/>
      <c r="K896" s="616"/>
      <c r="L896" s="542"/>
      <c r="M896" s="542"/>
      <c r="N896" s="539"/>
      <c r="O896" s="30"/>
      <c r="P896" s="485"/>
      <c r="Q896" s="485"/>
    </row>
    <row r="897" spans="2:17" s="468" customFormat="1" ht="13.5" customHeight="1">
      <c r="B897" s="876"/>
      <c r="C897" s="843"/>
      <c r="D897" s="826"/>
      <c r="E897" s="473" t="s">
        <v>69</v>
      </c>
      <c r="F897" s="484"/>
      <c r="G897" s="484"/>
      <c r="H897" s="481">
        <v>0</v>
      </c>
      <c r="I897" s="481">
        <v>0</v>
      </c>
      <c r="J897" s="659">
        <v>2240.35</v>
      </c>
      <c r="K897" s="659">
        <v>30</v>
      </c>
      <c r="L897" s="542">
        <v>2240.52</v>
      </c>
      <c r="M897" s="542">
        <v>30</v>
      </c>
      <c r="N897" s="539">
        <v>2877.3390300000001</v>
      </c>
      <c r="O897" s="30">
        <v>430.59120000000001</v>
      </c>
      <c r="P897" s="485">
        <v>0</v>
      </c>
      <c r="Q897" s="485">
        <v>0</v>
      </c>
    </row>
    <row r="898" spans="2:17" s="468" customFormat="1" ht="13.5" customHeight="1" thickBot="1">
      <c r="B898" s="877"/>
      <c r="C898" s="886"/>
      <c r="D898" s="874"/>
      <c r="E898" s="490" t="s">
        <v>22</v>
      </c>
      <c r="F898" s="184"/>
      <c r="G898" s="184"/>
      <c r="H898" s="488"/>
      <c r="I898" s="488"/>
      <c r="J898" s="620"/>
      <c r="K898" s="620"/>
      <c r="L898" s="574"/>
      <c r="M898" s="574"/>
      <c r="N898" s="590"/>
      <c r="O898" s="222"/>
      <c r="P898" s="186"/>
      <c r="Q898" s="186"/>
    </row>
    <row r="899" spans="2:17" ht="13.5" customHeight="1">
      <c r="B899" s="875"/>
      <c r="C899" s="885" t="s">
        <v>545</v>
      </c>
      <c r="D899" s="873" t="s">
        <v>385</v>
      </c>
      <c r="E899" s="179" t="s">
        <v>19</v>
      </c>
      <c r="F899" s="180"/>
      <c r="G899" s="180"/>
      <c r="H899" s="487">
        <v>31524.36</v>
      </c>
      <c r="I899" s="487">
        <v>29005.360000000001</v>
      </c>
      <c r="J899" s="619">
        <v>99806.01</v>
      </c>
      <c r="K899" s="619">
        <v>93103.24</v>
      </c>
      <c r="L899" s="573">
        <v>126326.197</v>
      </c>
      <c r="M899" s="573">
        <v>109606.5448</v>
      </c>
      <c r="N899" s="584">
        <v>162582.1366</v>
      </c>
      <c r="O899" s="714">
        <v>159333.61989999999</v>
      </c>
      <c r="P899" s="182">
        <v>160533.6</v>
      </c>
      <c r="Q899" s="182">
        <v>160533.6</v>
      </c>
    </row>
    <row r="900" spans="2:17" ht="13.5" customHeight="1">
      <c r="B900" s="876"/>
      <c r="C900" s="843"/>
      <c r="D900" s="826"/>
      <c r="E900" s="167" t="s">
        <v>20</v>
      </c>
      <c r="F900" s="381"/>
      <c r="G900" s="381"/>
      <c r="H900" s="481"/>
      <c r="I900" s="481"/>
      <c r="J900" s="616"/>
      <c r="K900" s="616"/>
      <c r="L900" s="542"/>
      <c r="M900" s="542"/>
      <c r="N900" s="539"/>
      <c r="O900" s="30"/>
      <c r="P900" s="168"/>
      <c r="Q900" s="168"/>
    </row>
    <row r="901" spans="2:17" ht="13.5" customHeight="1">
      <c r="B901" s="876"/>
      <c r="C901" s="843"/>
      <c r="D901" s="826"/>
      <c r="E901" s="167" t="s">
        <v>30</v>
      </c>
      <c r="F901" s="381"/>
      <c r="G901" s="381"/>
      <c r="H901" s="481">
        <v>0</v>
      </c>
      <c r="I901" s="481">
        <v>0</v>
      </c>
      <c r="J901" s="616">
        <v>0</v>
      </c>
      <c r="K901" s="616">
        <v>0</v>
      </c>
      <c r="L901" s="542">
        <v>0</v>
      </c>
      <c r="M901" s="542">
        <v>0</v>
      </c>
      <c r="N901" s="539">
        <v>0</v>
      </c>
      <c r="O901" s="30">
        <v>0</v>
      </c>
      <c r="P901" s="168">
        <v>0</v>
      </c>
      <c r="Q901" s="168">
        <v>0</v>
      </c>
    </row>
    <row r="902" spans="2:17" ht="13.5" customHeight="1">
      <c r="B902" s="876"/>
      <c r="C902" s="843"/>
      <c r="D902" s="826"/>
      <c r="E902" s="167" t="s">
        <v>21</v>
      </c>
      <c r="F902" s="381"/>
      <c r="G902" s="381"/>
      <c r="H902" s="481">
        <v>31524.36</v>
      </c>
      <c r="I902" s="481">
        <v>29005.360000000001</v>
      </c>
      <c r="J902" s="616">
        <v>99806.01</v>
      </c>
      <c r="K902" s="616">
        <v>93103.24</v>
      </c>
      <c r="L902" s="542">
        <v>126326.197</v>
      </c>
      <c r="M902" s="542">
        <v>109606.5448</v>
      </c>
      <c r="N902" s="539">
        <v>162582.1366</v>
      </c>
      <c r="O902" s="30">
        <v>159333.61989999999</v>
      </c>
      <c r="P902" s="168">
        <v>160533.6</v>
      </c>
      <c r="Q902" s="168">
        <v>160533.6</v>
      </c>
    </row>
    <row r="903" spans="2:17" ht="13.5" customHeight="1">
      <c r="B903" s="876"/>
      <c r="C903" s="843"/>
      <c r="D903" s="826"/>
      <c r="E903" s="167" t="s">
        <v>33</v>
      </c>
      <c r="F903" s="381"/>
      <c r="G903" s="381"/>
      <c r="H903" s="481"/>
      <c r="I903" s="481"/>
      <c r="J903" s="616"/>
      <c r="K903" s="616"/>
      <c r="L903" s="542"/>
      <c r="M903" s="542"/>
      <c r="N903" s="539"/>
      <c r="O903" s="30"/>
      <c r="P903" s="168"/>
      <c r="Q903" s="168"/>
    </row>
    <row r="904" spans="2:17" ht="13.5" customHeight="1">
      <c r="B904" s="876"/>
      <c r="C904" s="843"/>
      <c r="D904" s="826"/>
      <c r="E904" s="167" t="s">
        <v>69</v>
      </c>
      <c r="F904" s="381"/>
      <c r="G904" s="381"/>
      <c r="H904" s="481">
        <v>0</v>
      </c>
      <c r="I904" s="481">
        <v>0</v>
      </c>
      <c r="J904" s="616">
        <v>0</v>
      </c>
      <c r="K904" s="616">
        <v>0</v>
      </c>
      <c r="L904" s="542">
        <v>0</v>
      </c>
      <c r="M904" s="542">
        <v>0</v>
      </c>
      <c r="N904" s="539">
        <v>0</v>
      </c>
      <c r="O904" s="30">
        <v>0</v>
      </c>
      <c r="P904" s="168">
        <v>0</v>
      </c>
      <c r="Q904" s="168">
        <v>0</v>
      </c>
    </row>
    <row r="905" spans="2:17" ht="13.5" customHeight="1" thickBot="1">
      <c r="B905" s="877"/>
      <c r="C905" s="886"/>
      <c r="D905" s="874"/>
      <c r="E905" s="183" t="s">
        <v>22</v>
      </c>
      <c r="F905" s="184"/>
      <c r="G905" s="184"/>
      <c r="H905" s="488"/>
      <c r="I905" s="488"/>
      <c r="J905" s="620"/>
      <c r="K905" s="620"/>
      <c r="L905" s="574"/>
      <c r="M905" s="574"/>
      <c r="N905" s="590"/>
      <c r="O905" s="222"/>
      <c r="P905" s="186"/>
      <c r="Q905" s="186"/>
    </row>
    <row r="906" spans="2:17" s="468" customFormat="1" ht="13.5" customHeight="1">
      <c r="B906" s="875"/>
      <c r="C906" s="885" t="s">
        <v>546</v>
      </c>
      <c r="D906" s="873" t="s">
        <v>385</v>
      </c>
      <c r="E906" s="489" t="s">
        <v>19</v>
      </c>
      <c r="F906" s="180"/>
      <c r="G906" s="180"/>
      <c r="H906" s="487">
        <v>0</v>
      </c>
      <c r="I906" s="487">
        <v>0</v>
      </c>
      <c r="J906" s="619">
        <v>579</v>
      </c>
      <c r="K906" s="619">
        <v>516.13</v>
      </c>
      <c r="L906" s="573">
        <v>6623.6846800000003</v>
      </c>
      <c r="M906" s="573">
        <v>5191.8191800000004</v>
      </c>
      <c r="N906" s="584">
        <v>8069.5634099999997</v>
      </c>
      <c r="O906" s="714">
        <v>8069.5634099999997</v>
      </c>
      <c r="P906" s="182">
        <v>0</v>
      </c>
      <c r="Q906" s="182">
        <v>0</v>
      </c>
    </row>
    <row r="907" spans="2:17" s="468" customFormat="1" ht="13.5" customHeight="1">
      <c r="B907" s="876"/>
      <c r="C907" s="843"/>
      <c r="D907" s="826"/>
      <c r="E907" s="473" t="s">
        <v>20</v>
      </c>
      <c r="F907" s="484"/>
      <c r="G907" s="484"/>
      <c r="H907" s="481"/>
      <c r="I907" s="481"/>
      <c r="J907" s="616"/>
      <c r="K907" s="616"/>
      <c r="L907" s="542"/>
      <c r="M907" s="542"/>
      <c r="N907" s="539"/>
      <c r="O907" s="30"/>
      <c r="P907" s="485"/>
      <c r="Q907" s="485"/>
    </row>
    <row r="908" spans="2:17" s="468" customFormat="1" ht="13.5" customHeight="1">
      <c r="B908" s="876"/>
      <c r="C908" s="843"/>
      <c r="D908" s="826"/>
      <c r="E908" s="473" t="s">
        <v>30</v>
      </c>
      <c r="F908" s="484"/>
      <c r="G908" s="484"/>
      <c r="H908" s="481">
        <v>0</v>
      </c>
      <c r="I908" s="481">
        <v>0</v>
      </c>
      <c r="J908" s="616">
        <v>0</v>
      </c>
      <c r="K908" s="616">
        <v>0</v>
      </c>
      <c r="L908" s="542">
        <v>0</v>
      </c>
      <c r="M908" s="542">
        <v>0</v>
      </c>
      <c r="N908" s="539">
        <v>0</v>
      </c>
      <c r="O908" s="30">
        <v>0</v>
      </c>
      <c r="P908" s="485">
        <v>0</v>
      </c>
      <c r="Q908" s="485">
        <v>0</v>
      </c>
    </row>
    <row r="909" spans="2:17" s="468" customFormat="1" ht="13.5" customHeight="1">
      <c r="B909" s="876"/>
      <c r="C909" s="843"/>
      <c r="D909" s="826"/>
      <c r="E909" s="473" t="s">
        <v>21</v>
      </c>
      <c r="F909" s="484"/>
      <c r="G909" s="484"/>
      <c r="H909" s="481">
        <v>0</v>
      </c>
      <c r="I909" s="481">
        <v>0</v>
      </c>
      <c r="J909" s="616">
        <v>579</v>
      </c>
      <c r="K909" s="616">
        <v>516.13</v>
      </c>
      <c r="L909" s="542">
        <v>6623.6846800000003</v>
      </c>
      <c r="M909" s="542">
        <v>5191.8191800000004</v>
      </c>
      <c r="N909" s="539">
        <v>8069.5634099999997</v>
      </c>
      <c r="O909" s="30">
        <v>8069.5634099999997</v>
      </c>
      <c r="P909" s="485">
        <v>0</v>
      </c>
      <c r="Q909" s="485">
        <v>0</v>
      </c>
    </row>
    <row r="910" spans="2:17" s="468" customFormat="1" ht="13.5" customHeight="1">
      <c r="B910" s="876"/>
      <c r="C910" s="843"/>
      <c r="D910" s="826"/>
      <c r="E910" s="473" t="s">
        <v>33</v>
      </c>
      <c r="F910" s="484"/>
      <c r="G910" s="484"/>
      <c r="H910" s="481"/>
      <c r="I910" s="481"/>
      <c r="J910" s="616"/>
      <c r="K910" s="616"/>
      <c r="L910" s="542"/>
      <c r="M910" s="542"/>
      <c r="N910" s="539"/>
      <c r="O910" s="30"/>
      <c r="P910" s="485"/>
      <c r="Q910" s="485"/>
    </row>
    <row r="911" spans="2:17" s="468" customFormat="1" ht="13.5" customHeight="1">
      <c r="B911" s="876"/>
      <c r="C911" s="843"/>
      <c r="D911" s="826"/>
      <c r="E911" s="473" t="s">
        <v>69</v>
      </c>
      <c r="F911" s="484"/>
      <c r="G911" s="484"/>
      <c r="H911" s="481">
        <v>0</v>
      </c>
      <c r="I911" s="481">
        <v>0</v>
      </c>
      <c r="J911" s="616">
        <v>0</v>
      </c>
      <c r="K911" s="616">
        <v>0</v>
      </c>
      <c r="L911" s="542">
        <v>0</v>
      </c>
      <c r="M911" s="542">
        <v>0</v>
      </c>
      <c r="N911" s="539">
        <v>0</v>
      </c>
      <c r="O911" s="30">
        <v>0</v>
      </c>
      <c r="P911" s="485">
        <v>0</v>
      </c>
      <c r="Q911" s="485">
        <v>0</v>
      </c>
    </row>
    <row r="912" spans="2:17" s="468" customFormat="1" ht="13.5" customHeight="1" thickBot="1">
      <c r="B912" s="877"/>
      <c r="C912" s="886"/>
      <c r="D912" s="874"/>
      <c r="E912" s="490" t="s">
        <v>22</v>
      </c>
      <c r="F912" s="184"/>
      <c r="G912" s="184"/>
      <c r="H912" s="488"/>
      <c r="I912" s="488"/>
      <c r="J912" s="620"/>
      <c r="K912" s="620"/>
      <c r="L912" s="574"/>
      <c r="M912" s="574"/>
      <c r="N912" s="590"/>
      <c r="O912" s="222"/>
      <c r="P912" s="186"/>
      <c r="Q912" s="186"/>
    </row>
    <row r="913" spans="2:17" ht="13.5" customHeight="1">
      <c r="B913" s="875"/>
      <c r="C913" s="885" t="s">
        <v>802</v>
      </c>
      <c r="D913" s="873" t="s">
        <v>612</v>
      </c>
      <c r="E913" s="179" t="s">
        <v>19</v>
      </c>
      <c r="F913" s="180"/>
      <c r="G913" s="180"/>
      <c r="H913" s="487">
        <v>1860.33</v>
      </c>
      <c r="I913" s="487">
        <v>1458.99</v>
      </c>
      <c r="J913" s="619">
        <v>3991.26</v>
      </c>
      <c r="K913" s="619">
        <v>2663.99</v>
      </c>
      <c r="L913" s="573">
        <v>6224.6881899999998</v>
      </c>
      <c r="M913" s="573">
        <v>3866.4940000000001</v>
      </c>
      <c r="N913" s="584">
        <v>6702.5</v>
      </c>
      <c r="O913" s="714">
        <v>5766.49</v>
      </c>
      <c r="P913" s="182">
        <v>7620.7</v>
      </c>
      <c r="Q913" s="182">
        <v>7620.7</v>
      </c>
    </row>
    <row r="914" spans="2:17" ht="13.5" customHeight="1">
      <c r="B914" s="876"/>
      <c r="C914" s="843"/>
      <c r="D914" s="826"/>
      <c r="E914" s="167" t="s">
        <v>20</v>
      </c>
      <c r="F914" s="381"/>
      <c r="G914" s="381"/>
      <c r="H914" s="481"/>
      <c r="I914" s="481"/>
      <c r="J914" s="616"/>
      <c r="K914" s="616"/>
      <c r="L914" s="542"/>
      <c r="M914" s="542"/>
      <c r="N914" s="539"/>
      <c r="O914" s="30"/>
      <c r="P914" s="168"/>
      <c r="Q914" s="168"/>
    </row>
    <row r="915" spans="2:17" ht="13.5" customHeight="1">
      <c r="B915" s="876"/>
      <c r="C915" s="843"/>
      <c r="D915" s="826"/>
      <c r="E915" s="167" t="s">
        <v>30</v>
      </c>
      <c r="F915" s="381"/>
      <c r="G915" s="381"/>
      <c r="H915" s="481">
        <v>0</v>
      </c>
      <c r="I915" s="481">
        <v>0</v>
      </c>
      <c r="J915" s="616">
        <v>0</v>
      </c>
      <c r="K915" s="616">
        <v>0</v>
      </c>
      <c r="L915" s="542">
        <v>0</v>
      </c>
      <c r="M915" s="542">
        <v>0</v>
      </c>
      <c r="N915" s="539">
        <v>0</v>
      </c>
      <c r="O915" s="30">
        <v>0</v>
      </c>
      <c r="P915" s="168">
        <v>0</v>
      </c>
      <c r="Q915" s="168">
        <v>0</v>
      </c>
    </row>
    <row r="916" spans="2:17" ht="13.5" customHeight="1">
      <c r="B916" s="876"/>
      <c r="C916" s="843"/>
      <c r="D916" s="826"/>
      <c r="E916" s="167" t="s">
        <v>21</v>
      </c>
      <c r="F916" s="381"/>
      <c r="G916" s="381"/>
      <c r="H916" s="481">
        <v>1860.33</v>
      </c>
      <c r="I916" s="481">
        <v>1458.99</v>
      </c>
      <c r="J916" s="616">
        <v>3991.26</v>
      </c>
      <c r="K916" s="616">
        <v>2663.99</v>
      </c>
      <c r="L916" s="542">
        <v>6224.6881899999998</v>
      </c>
      <c r="M916" s="542">
        <v>3866.4940000000001</v>
      </c>
      <c r="N916" s="539">
        <v>6702.5</v>
      </c>
      <c r="O916" s="30">
        <v>5766.4939999999997</v>
      </c>
      <c r="P916" s="168">
        <v>7620.7</v>
      </c>
      <c r="Q916" s="168">
        <v>7620.7</v>
      </c>
    </row>
    <row r="917" spans="2:17" ht="13.5" customHeight="1">
      <c r="B917" s="876"/>
      <c r="C917" s="843"/>
      <c r="D917" s="826"/>
      <c r="E917" s="167" t="s">
        <v>33</v>
      </c>
      <c r="F917" s="381"/>
      <c r="G917" s="381"/>
      <c r="H917" s="481"/>
      <c r="I917" s="481"/>
      <c r="J917" s="616"/>
      <c r="K917" s="616"/>
      <c r="L917" s="542"/>
      <c r="M917" s="542"/>
      <c r="N917" s="539"/>
      <c r="O917" s="30"/>
      <c r="P917" s="168"/>
      <c r="Q917" s="168"/>
    </row>
    <row r="918" spans="2:17" ht="13.5" customHeight="1">
      <c r="B918" s="876"/>
      <c r="C918" s="843"/>
      <c r="D918" s="826"/>
      <c r="E918" s="167" t="s">
        <v>69</v>
      </c>
      <c r="F918" s="381"/>
      <c r="G918" s="381"/>
      <c r="H918" s="481">
        <v>0</v>
      </c>
      <c r="I918" s="481">
        <v>0</v>
      </c>
      <c r="J918" s="616">
        <v>0</v>
      </c>
      <c r="K918" s="616">
        <v>0</v>
      </c>
      <c r="L918" s="542">
        <v>0</v>
      </c>
      <c r="M918" s="542">
        <v>0</v>
      </c>
      <c r="N918" s="539">
        <v>0</v>
      </c>
      <c r="O918" s="30">
        <v>0</v>
      </c>
      <c r="P918" s="168">
        <v>0</v>
      </c>
      <c r="Q918" s="168">
        <v>0</v>
      </c>
    </row>
    <row r="919" spans="2:17" ht="13.5" customHeight="1" thickBot="1">
      <c r="B919" s="877"/>
      <c r="C919" s="886"/>
      <c r="D919" s="874"/>
      <c r="E919" s="183" t="s">
        <v>22</v>
      </c>
      <c r="F919" s="184"/>
      <c r="G919" s="184"/>
      <c r="H919" s="488"/>
      <c r="I919" s="488"/>
      <c r="J919" s="620"/>
      <c r="K919" s="620"/>
      <c r="L919" s="574"/>
      <c r="M919" s="574"/>
      <c r="N919" s="590"/>
      <c r="O919" s="222"/>
      <c r="P919" s="186"/>
      <c r="Q919" s="186"/>
    </row>
    <row r="920" spans="2:17" ht="13.5" customHeight="1">
      <c r="B920" s="875"/>
      <c r="C920" s="885" t="s">
        <v>803</v>
      </c>
      <c r="D920" s="873" t="s">
        <v>386</v>
      </c>
      <c r="E920" s="179" t="s">
        <v>19</v>
      </c>
      <c r="F920" s="180"/>
      <c r="G920" s="180"/>
      <c r="H920" s="487">
        <v>11841.41</v>
      </c>
      <c r="I920" s="487">
        <v>10658.21</v>
      </c>
      <c r="J920" s="619">
        <v>29861.54</v>
      </c>
      <c r="K920" s="619">
        <v>25864.720000000001</v>
      </c>
      <c r="L920" s="573">
        <v>48215.716099999998</v>
      </c>
      <c r="M920" s="573">
        <v>38431.39604</v>
      </c>
      <c r="N920" s="584">
        <v>63058.312919999997</v>
      </c>
      <c r="O920" s="714">
        <v>54743.707159999998</v>
      </c>
      <c r="P920" s="182">
        <v>51396.491999999998</v>
      </c>
      <c r="Q920" s="182">
        <v>51396.491999999998</v>
      </c>
    </row>
    <row r="921" spans="2:17" ht="13.5" customHeight="1">
      <c r="B921" s="876"/>
      <c r="C921" s="843"/>
      <c r="D921" s="826"/>
      <c r="E921" s="167" t="s">
        <v>20</v>
      </c>
      <c r="F921" s="381"/>
      <c r="G921" s="381"/>
      <c r="H921" s="481"/>
      <c r="I921" s="481"/>
      <c r="J921" s="616"/>
      <c r="K921" s="616"/>
      <c r="L921" s="542"/>
      <c r="M921" s="542"/>
      <c r="N921" s="539"/>
      <c r="O921" s="30"/>
      <c r="P921" s="168"/>
      <c r="Q921" s="168"/>
    </row>
    <row r="922" spans="2:17" ht="13.5" customHeight="1">
      <c r="B922" s="876"/>
      <c r="C922" s="843"/>
      <c r="D922" s="826"/>
      <c r="E922" s="167" t="s">
        <v>30</v>
      </c>
      <c r="F922" s="381"/>
      <c r="G922" s="381"/>
      <c r="H922" s="481">
        <v>0</v>
      </c>
      <c r="I922" s="481">
        <v>0</v>
      </c>
      <c r="J922" s="616">
        <v>0</v>
      </c>
      <c r="K922" s="616">
        <v>0</v>
      </c>
      <c r="L922" s="542">
        <v>0</v>
      </c>
      <c r="M922" s="542">
        <v>0</v>
      </c>
      <c r="N922" s="539">
        <v>0</v>
      </c>
      <c r="O922" s="30">
        <v>0</v>
      </c>
      <c r="P922" s="168">
        <v>0</v>
      </c>
      <c r="Q922" s="168">
        <v>0</v>
      </c>
    </row>
    <row r="923" spans="2:17" ht="13.5" customHeight="1">
      <c r="B923" s="876"/>
      <c r="C923" s="843"/>
      <c r="D923" s="826"/>
      <c r="E923" s="167" t="s">
        <v>21</v>
      </c>
      <c r="F923" s="381"/>
      <c r="G923" s="381"/>
      <c r="H923" s="481">
        <v>0</v>
      </c>
      <c r="I923" s="481">
        <v>0</v>
      </c>
      <c r="J923" s="616">
        <v>0</v>
      </c>
      <c r="K923" s="616">
        <v>0</v>
      </c>
      <c r="L923" s="542">
        <v>0</v>
      </c>
      <c r="M923" s="542">
        <v>0</v>
      </c>
      <c r="N923" s="539">
        <v>0</v>
      </c>
      <c r="O923" s="30">
        <v>0</v>
      </c>
      <c r="P923" s="168">
        <v>0</v>
      </c>
      <c r="Q923" s="168">
        <v>0</v>
      </c>
    </row>
    <row r="924" spans="2:17" ht="13.5" customHeight="1">
      <c r="B924" s="876"/>
      <c r="C924" s="843"/>
      <c r="D924" s="826"/>
      <c r="E924" s="167" t="s">
        <v>33</v>
      </c>
      <c r="F924" s="381"/>
      <c r="G924" s="381"/>
      <c r="H924" s="481"/>
      <c r="I924" s="481"/>
      <c r="J924" s="616"/>
      <c r="K924" s="616"/>
      <c r="L924" s="542"/>
      <c r="M924" s="542"/>
      <c r="N924" s="539"/>
      <c r="O924" s="30"/>
      <c r="P924" s="168"/>
      <c r="Q924" s="168"/>
    </row>
    <row r="925" spans="2:17" ht="13.5" customHeight="1">
      <c r="B925" s="876"/>
      <c r="C925" s="843"/>
      <c r="D925" s="826"/>
      <c r="E925" s="167" t="s">
        <v>69</v>
      </c>
      <c r="F925" s="381"/>
      <c r="G925" s="381"/>
      <c r="H925" s="481">
        <v>11841.41</v>
      </c>
      <c r="I925" s="481">
        <v>10658.21</v>
      </c>
      <c r="J925" s="616">
        <v>29861.54</v>
      </c>
      <c r="K925" s="616">
        <v>25864.720000000001</v>
      </c>
      <c r="L925" s="542">
        <v>48215.716099999998</v>
      </c>
      <c r="M925" s="542">
        <v>38431.39604</v>
      </c>
      <c r="N925" s="539">
        <v>63058.312919999997</v>
      </c>
      <c r="O925" s="30">
        <v>54743.707159999998</v>
      </c>
      <c r="P925" s="168">
        <v>51396.491999999998</v>
      </c>
      <c r="Q925" s="168">
        <v>51396.491999999998</v>
      </c>
    </row>
    <row r="926" spans="2:17" ht="13.5" customHeight="1" thickBot="1">
      <c r="B926" s="877"/>
      <c r="C926" s="886"/>
      <c r="D926" s="874"/>
      <c r="E926" s="183" t="s">
        <v>22</v>
      </c>
      <c r="F926" s="184"/>
      <c r="G926" s="184"/>
      <c r="H926" s="488"/>
      <c r="I926" s="488"/>
      <c r="J926" s="620"/>
      <c r="K926" s="620"/>
      <c r="L926" s="574"/>
      <c r="M926" s="574"/>
      <c r="N926" s="590"/>
      <c r="O926" s="222"/>
      <c r="P926" s="186"/>
      <c r="Q926" s="186"/>
    </row>
    <row r="927" spans="2:17" s="468" customFormat="1" ht="13.5" customHeight="1">
      <c r="B927" s="875"/>
      <c r="C927" s="885" t="s">
        <v>804</v>
      </c>
      <c r="D927" s="873" t="s">
        <v>386</v>
      </c>
      <c r="E927" s="489" t="s">
        <v>19</v>
      </c>
      <c r="F927" s="180"/>
      <c r="G927" s="180"/>
      <c r="H927" s="487">
        <v>0</v>
      </c>
      <c r="I927" s="487">
        <v>0</v>
      </c>
      <c r="J927" s="619">
        <v>488.92</v>
      </c>
      <c r="K927" s="619">
        <v>0</v>
      </c>
      <c r="L927" s="573">
        <v>1241.32</v>
      </c>
      <c r="M927" s="573">
        <v>494.12745999999999</v>
      </c>
      <c r="N927" s="584">
        <v>1225.9454800000001</v>
      </c>
      <c r="O927" s="714">
        <v>639.86347999999998</v>
      </c>
      <c r="P927" s="182">
        <v>0</v>
      </c>
      <c r="Q927" s="182">
        <v>0</v>
      </c>
    </row>
    <row r="928" spans="2:17" s="468" customFormat="1" ht="13.5" customHeight="1">
      <c r="B928" s="876"/>
      <c r="C928" s="843"/>
      <c r="D928" s="826"/>
      <c r="E928" s="473" t="s">
        <v>20</v>
      </c>
      <c r="F928" s="484"/>
      <c r="G928" s="484"/>
      <c r="H928" s="481"/>
      <c r="I928" s="481"/>
      <c r="J928" s="616"/>
      <c r="K928" s="616"/>
      <c r="L928" s="542"/>
      <c r="M928" s="542"/>
      <c r="N928" s="539"/>
      <c r="O928" s="30"/>
      <c r="P928" s="485"/>
      <c r="Q928" s="485"/>
    </row>
    <row r="929" spans="2:17" s="468" customFormat="1" ht="13.5" customHeight="1">
      <c r="B929" s="876"/>
      <c r="C929" s="843"/>
      <c r="D929" s="826"/>
      <c r="E929" s="473" t="s">
        <v>30</v>
      </c>
      <c r="F929" s="484"/>
      <c r="G929" s="484"/>
      <c r="H929" s="481">
        <v>0</v>
      </c>
      <c r="I929" s="481">
        <v>0</v>
      </c>
      <c r="J929" s="616">
        <v>0</v>
      </c>
      <c r="K929" s="616">
        <v>0</v>
      </c>
      <c r="L929" s="542">
        <v>0</v>
      </c>
      <c r="M929" s="542">
        <v>0</v>
      </c>
      <c r="N929" s="539">
        <v>0</v>
      </c>
      <c r="O929" s="30">
        <v>0</v>
      </c>
      <c r="P929" s="485">
        <v>0</v>
      </c>
      <c r="Q929" s="485">
        <v>0</v>
      </c>
    </row>
    <row r="930" spans="2:17" s="468" customFormat="1" ht="13.5" customHeight="1">
      <c r="B930" s="876"/>
      <c r="C930" s="843"/>
      <c r="D930" s="826"/>
      <c r="E930" s="473" t="s">
        <v>21</v>
      </c>
      <c r="F930" s="484"/>
      <c r="G930" s="484"/>
      <c r="H930" s="481">
        <v>0</v>
      </c>
      <c r="I930" s="481">
        <v>0</v>
      </c>
      <c r="J930" s="616">
        <v>0</v>
      </c>
      <c r="K930" s="616">
        <v>0</v>
      </c>
      <c r="L930" s="542">
        <v>0</v>
      </c>
      <c r="M930" s="542">
        <v>0</v>
      </c>
      <c r="N930" s="539">
        <v>0</v>
      </c>
      <c r="O930" s="30">
        <v>0</v>
      </c>
      <c r="P930" s="485">
        <v>0</v>
      </c>
      <c r="Q930" s="485">
        <v>0</v>
      </c>
    </row>
    <row r="931" spans="2:17" s="468" customFormat="1" ht="13.5" customHeight="1">
      <c r="B931" s="876"/>
      <c r="C931" s="843"/>
      <c r="D931" s="826"/>
      <c r="E931" s="473" t="s">
        <v>33</v>
      </c>
      <c r="F931" s="484"/>
      <c r="G931" s="484"/>
      <c r="H931" s="481"/>
      <c r="I931" s="481"/>
      <c r="J931" s="616"/>
      <c r="K931" s="616"/>
      <c r="L931" s="542"/>
      <c r="M931" s="542"/>
      <c r="N931" s="539"/>
      <c r="O931" s="30"/>
      <c r="P931" s="485"/>
      <c r="Q931" s="485"/>
    </row>
    <row r="932" spans="2:17" s="468" customFormat="1" ht="13.5" customHeight="1">
      <c r="B932" s="876"/>
      <c r="C932" s="843"/>
      <c r="D932" s="826"/>
      <c r="E932" s="473" t="s">
        <v>69</v>
      </c>
      <c r="F932" s="484"/>
      <c r="G932" s="484"/>
      <c r="H932" s="481">
        <v>0</v>
      </c>
      <c r="I932" s="481">
        <v>0</v>
      </c>
      <c r="J932" s="616">
        <v>488.92</v>
      </c>
      <c r="K932" s="616">
        <v>0</v>
      </c>
      <c r="L932" s="542">
        <v>1241.32</v>
      </c>
      <c r="M932" s="542">
        <v>494.12745999999999</v>
      </c>
      <c r="N932" s="539">
        <v>1225.9454800000001</v>
      </c>
      <c r="O932" s="30">
        <v>639.86347999999998</v>
      </c>
      <c r="P932" s="485">
        <v>0</v>
      </c>
      <c r="Q932" s="485">
        <v>0</v>
      </c>
    </row>
    <row r="933" spans="2:17" s="468" customFormat="1" ht="13.5" customHeight="1" thickBot="1">
      <c r="B933" s="877"/>
      <c r="C933" s="886"/>
      <c r="D933" s="874"/>
      <c r="E933" s="490" t="s">
        <v>22</v>
      </c>
      <c r="F933" s="184"/>
      <c r="G933" s="184"/>
      <c r="H933" s="488"/>
      <c r="I933" s="488"/>
      <c r="J933" s="620"/>
      <c r="K933" s="620"/>
      <c r="L933" s="574"/>
      <c r="M933" s="574"/>
      <c r="N933" s="590"/>
      <c r="O933" s="222"/>
      <c r="P933" s="186"/>
      <c r="Q933" s="186"/>
    </row>
    <row r="934" spans="2:17" ht="13.5" customHeight="1">
      <c r="B934" s="875"/>
      <c r="C934" s="885" t="s">
        <v>805</v>
      </c>
      <c r="D934" s="873" t="s">
        <v>387</v>
      </c>
      <c r="E934" s="179" t="s">
        <v>19</v>
      </c>
      <c r="F934" s="180"/>
      <c r="G934" s="180"/>
      <c r="H934" s="487">
        <v>3021.89</v>
      </c>
      <c r="I934" s="487">
        <v>2891.74</v>
      </c>
      <c r="J934" s="619">
        <v>9134.9699999999993</v>
      </c>
      <c r="K934" s="619">
        <v>8982.09</v>
      </c>
      <c r="L934" s="573">
        <v>14581.4802</v>
      </c>
      <c r="M934" s="573">
        <v>13614.432360000001</v>
      </c>
      <c r="N934" s="584">
        <v>20352.551329999998</v>
      </c>
      <c r="O934" s="714">
        <v>17783.770209999999</v>
      </c>
      <c r="P934" s="182">
        <v>16033.665999999999</v>
      </c>
      <c r="Q934" s="182">
        <v>16033.665999999999</v>
      </c>
    </row>
    <row r="935" spans="2:17" ht="13.5" customHeight="1">
      <c r="B935" s="876"/>
      <c r="C935" s="843"/>
      <c r="D935" s="826"/>
      <c r="E935" s="167" t="s">
        <v>20</v>
      </c>
      <c r="F935" s="381"/>
      <c r="G935" s="381"/>
      <c r="H935" s="481"/>
      <c r="I935" s="481"/>
      <c r="J935" s="616"/>
      <c r="K935" s="616"/>
      <c r="L935" s="542"/>
      <c r="M935" s="542"/>
      <c r="N935" s="539"/>
      <c r="O935" s="30"/>
      <c r="P935" s="168"/>
      <c r="Q935" s="168"/>
    </row>
    <row r="936" spans="2:17" ht="13.5" customHeight="1">
      <c r="B936" s="876"/>
      <c r="C936" s="843"/>
      <c r="D936" s="826"/>
      <c r="E936" s="167" t="s">
        <v>30</v>
      </c>
      <c r="F936" s="381"/>
      <c r="G936" s="381"/>
      <c r="H936" s="481">
        <v>0</v>
      </c>
      <c r="I936" s="481">
        <v>0</v>
      </c>
      <c r="J936" s="616">
        <v>0</v>
      </c>
      <c r="K936" s="616">
        <v>0</v>
      </c>
      <c r="L936" s="542">
        <v>0</v>
      </c>
      <c r="M936" s="542">
        <v>0</v>
      </c>
      <c r="N936" s="539">
        <v>0</v>
      </c>
      <c r="O936" s="30">
        <v>0</v>
      </c>
      <c r="P936" s="168">
        <v>0</v>
      </c>
      <c r="Q936" s="168">
        <v>0</v>
      </c>
    </row>
    <row r="937" spans="2:17" ht="13.5" customHeight="1">
      <c r="B937" s="876"/>
      <c r="C937" s="843"/>
      <c r="D937" s="826"/>
      <c r="E937" s="167" t="s">
        <v>21</v>
      </c>
      <c r="F937" s="381"/>
      <c r="G937" s="381"/>
      <c r="H937" s="481">
        <v>0</v>
      </c>
      <c r="I937" s="481">
        <v>0</v>
      </c>
      <c r="J937" s="616">
        <v>0</v>
      </c>
      <c r="K937" s="616">
        <v>0</v>
      </c>
      <c r="L937" s="542">
        <v>0</v>
      </c>
      <c r="M937" s="542">
        <v>0</v>
      </c>
      <c r="N937" s="539">
        <v>0</v>
      </c>
      <c r="O937" s="30">
        <v>0</v>
      </c>
      <c r="P937" s="168">
        <v>0</v>
      </c>
      <c r="Q937" s="168">
        <v>0</v>
      </c>
    </row>
    <row r="938" spans="2:17" ht="13.5" customHeight="1">
      <c r="B938" s="876"/>
      <c r="C938" s="843"/>
      <c r="D938" s="826"/>
      <c r="E938" s="167" t="s">
        <v>33</v>
      </c>
      <c r="F938" s="381"/>
      <c r="G938" s="381"/>
      <c r="H938" s="481"/>
      <c r="I938" s="481"/>
      <c r="J938" s="616"/>
      <c r="K938" s="616"/>
      <c r="L938" s="542"/>
      <c r="M938" s="542"/>
      <c r="N938" s="539"/>
      <c r="O938" s="30"/>
      <c r="P938" s="168"/>
      <c r="Q938" s="168"/>
    </row>
    <row r="939" spans="2:17" ht="13.5" customHeight="1">
      <c r="B939" s="876"/>
      <c r="C939" s="843"/>
      <c r="D939" s="826"/>
      <c r="E939" s="167" t="s">
        <v>69</v>
      </c>
      <c r="F939" s="381"/>
      <c r="G939" s="381"/>
      <c r="H939" s="481">
        <v>3021.89</v>
      </c>
      <c r="I939" s="481">
        <v>2891.74</v>
      </c>
      <c r="J939" s="616">
        <v>9134.9699999999993</v>
      </c>
      <c r="K939" s="616">
        <v>8982.09</v>
      </c>
      <c r="L939" s="542">
        <v>14584.4802</v>
      </c>
      <c r="M939" s="542">
        <v>13614.432360000001</v>
      </c>
      <c r="N939" s="539">
        <v>20352.551329999998</v>
      </c>
      <c r="O939" s="30">
        <v>17783.770209999999</v>
      </c>
      <c r="P939" s="168">
        <v>16033.665999999999</v>
      </c>
      <c r="Q939" s="168">
        <v>16033.665999999999</v>
      </c>
    </row>
    <row r="940" spans="2:17" ht="13.5" customHeight="1" thickBot="1">
      <c r="B940" s="877"/>
      <c r="C940" s="886"/>
      <c r="D940" s="874"/>
      <c r="E940" s="183" t="s">
        <v>22</v>
      </c>
      <c r="F940" s="184"/>
      <c r="G940" s="184"/>
      <c r="H940" s="488"/>
      <c r="I940" s="488"/>
      <c r="J940" s="620"/>
      <c r="K940" s="620"/>
      <c r="L940" s="574"/>
      <c r="M940" s="574"/>
      <c r="N940" s="590"/>
      <c r="O940" s="222"/>
      <c r="P940" s="186"/>
      <c r="Q940" s="186"/>
    </row>
    <row r="941" spans="2:17" s="468" customFormat="1" ht="13.5" customHeight="1">
      <c r="B941" s="875"/>
      <c r="C941" s="885" t="s">
        <v>806</v>
      </c>
      <c r="D941" s="873" t="s">
        <v>387</v>
      </c>
      <c r="E941" s="489" t="s">
        <v>19</v>
      </c>
      <c r="F941" s="180"/>
      <c r="G941" s="180"/>
      <c r="H941" s="487">
        <v>0</v>
      </c>
      <c r="I941" s="487">
        <v>0</v>
      </c>
      <c r="J941" s="619">
        <v>53.59</v>
      </c>
      <c r="K941" s="619">
        <v>53.59</v>
      </c>
      <c r="L941" s="573">
        <v>53.59</v>
      </c>
      <c r="M941" s="573">
        <v>53.59</v>
      </c>
      <c r="N941" s="584">
        <v>53.59</v>
      </c>
      <c r="O941" s="714">
        <v>53.59</v>
      </c>
      <c r="P941" s="182">
        <v>0</v>
      </c>
      <c r="Q941" s="182">
        <v>0</v>
      </c>
    </row>
    <row r="942" spans="2:17" s="468" customFormat="1" ht="13.5" customHeight="1">
      <c r="B942" s="876"/>
      <c r="C942" s="843"/>
      <c r="D942" s="826"/>
      <c r="E942" s="473" t="s">
        <v>20</v>
      </c>
      <c r="F942" s="484"/>
      <c r="G942" s="484"/>
      <c r="H942" s="481"/>
      <c r="I942" s="481"/>
      <c r="J942" s="616"/>
      <c r="K942" s="616"/>
      <c r="L942" s="542"/>
      <c r="M942" s="542"/>
      <c r="N942" s="539"/>
      <c r="O942" s="30"/>
      <c r="P942" s="485"/>
      <c r="Q942" s="485"/>
    </row>
    <row r="943" spans="2:17" s="468" customFormat="1" ht="13.5" customHeight="1">
      <c r="B943" s="876"/>
      <c r="C943" s="843"/>
      <c r="D943" s="826"/>
      <c r="E943" s="473" t="s">
        <v>30</v>
      </c>
      <c r="F943" s="484"/>
      <c r="G943" s="484"/>
      <c r="H943" s="481">
        <v>0</v>
      </c>
      <c r="I943" s="481">
        <v>0</v>
      </c>
      <c r="J943" s="616">
        <v>0</v>
      </c>
      <c r="K943" s="616">
        <v>0</v>
      </c>
      <c r="L943" s="542">
        <v>0</v>
      </c>
      <c r="M943" s="542">
        <v>0</v>
      </c>
      <c r="N943" s="539">
        <v>0</v>
      </c>
      <c r="O943" s="30">
        <v>0</v>
      </c>
      <c r="P943" s="485">
        <v>0</v>
      </c>
      <c r="Q943" s="485">
        <v>0</v>
      </c>
    </row>
    <row r="944" spans="2:17" s="468" customFormat="1" ht="13.5" customHeight="1">
      <c r="B944" s="876"/>
      <c r="C944" s="843"/>
      <c r="D944" s="826"/>
      <c r="E944" s="473" t="s">
        <v>21</v>
      </c>
      <c r="F944" s="484"/>
      <c r="G944" s="484"/>
      <c r="H944" s="481">
        <v>0</v>
      </c>
      <c r="I944" s="481">
        <v>0</v>
      </c>
      <c r="J944" s="616">
        <v>0</v>
      </c>
      <c r="K944" s="616">
        <v>0</v>
      </c>
      <c r="L944" s="542">
        <v>0</v>
      </c>
      <c r="M944" s="542">
        <v>0</v>
      </c>
      <c r="N944" s="539">
        <v>0</v>
      </c>
      <c r="O944" s="30">
        <v>0</v>
      </c>
      <c r="P944" s="485">
        <v>0</v>
      </c>
      <c r="Q944" s="485">
        <v>0</v>
      </c>
    </row>
    <row r="945" spans="2:17" s="468" customFormat="1" ht="13.5" customHeight="1">
      <c r="B945" s="876"/>
      <c r="C945" s="843"/>
      <c r="D945" s="826"/>
      <c r="E945" s="473" t="s">
        <v>33</v>
      </c>
      <c r="F945" s="484"/>
      <c r="G945" s="484"/>
      <c r="H945" s="481"/>
      <c r="I945" s="481"/>
      <c r="J945" s="616"/>
      <c r="K945" s="616"/>
      <c r="L945" s="542"/>
      <c r="M945" s="542"/>
      <c r="N945" s="539"/>
      <c r="O945" s="30"/>
      <c r="P945" s="485"/>
      <c r="Q945" s="485"/>
    </row>
    <row r="946" spans="2:17" s="468" customFormat="1" ht="13.5" customHeight="1">
      <c r="B946" s="876"/>
      <c r="C946" s="843"/>
      <c r="D946" s="826"/>
      <c r="E946" s="473" t="s">
        <v>69</v>
      </c>
      <c r="F946" s="484"/>
      <c r="G946" s="484"/>
      <c r="H946" s="481">
        <v>0</v>
      </c>
      <c r="I946" s="481">
        <v>0</v>
      </c>
      <c r="J946" s="616">
        <v>53.59</v>
      </c>
      <c r="K946" s="616">
        <v>53.59</v>
      </c>
      <c r="L946" s="542">
        <v>53.59</v>
      </c>
      <c r="M946" s="542">
        <v>53.59</v>
      </c>
      <c r="N946" s="539">
        <v>53.59</v>
      </c>
      <c r="O946" s="30">
        <v>53.59</v>
      </c>
      <c r="P946" s="485">
        <v>0</v>
      </c>
      <c r="Q946" s="485">
        <v>0</v>
      </c>
    </row>
    <row r="947" spans="2:17" s="468" customFormat="1" ht="13.5" customHeight="1" thickBot="1">
      <c r="B947" s="877"/>
      <c r="C947" s="886"/>
      <c r="D947" s="874"/>
      <c r="E947" s="490" t="s">
        <v>22</v>
      </c>
      <c r="F947" s="184"/>
      <c r="G947" s="184"/>
      <c r="H947" s="488"/>
      <c r="I947" s="488"/>
      <c r="J947" s="620"/>
      <c r="K947" s="620"/>
      <c r="L947" s="574"/>
      <c r="M947" s="574"/>
      <c r="N947" s="590"/>
      <c r="O947" s="222"/>
      <c r="P947" s="186"/>
      <c r="Q947" s="186"/>
    </row>
    <row r="948" spans="2:17" ht="13.5" customHeight="1">
      <c r="B948" s="875"/>
      <c r="C948" s="885" t="s">
        <v>807</v>
      </c>
      <c r="D948" s="873" t="s">
        <v>388</v>
      </c>
      <c r="E948" s="179" t="s">
        <v>19</v>
      </c>
      <c r="F948" s="180"/>
      <c r="G948" s="180"/>
      <c r="H948" s="487">
        <v>1230.8</v>
      </c>
      <c r="I948" s="487">
        <v>1135.48</v>
      </c>
      <c r="J948" s="619">
        <v>2595.4</v>
      </c>
      <c r="K948" s="619">
        <v>2358.7399999999998</v>
      </c>
      <c r="L948" s="573">
        <v>3727.9688099999998</v>
      </c>
      <c r="M948" s="573">
        <v>3415.5097599999999</v>
      </c>
      <c r="N948" s="584">
        <v>4720.2776000000003</v>
      </c>
      <c r="O948" s="714">
        <v>4662.2113300000001</v>
      </c>
      <c r="P948" s="182">
        <v>5447.2389999999996</v>
      </c>
      <c r="Q948" s="182">
        <v>5447.2389999999996</v>
      </c>
    </row>
    <row r="949" spans="2:17" ht="13.5" customHeight="1">
      <c r="B949" s="876"/>
      <c r="C949" s="843"/>
      <c r="D949" s="826"/>
      <c r="E949" s="167" t="s">
        <v>20</v>
      </c>
      <c r="F949" s="381"/>
      <c r="G949" s="381"/>
      <c r="H949" s="481"/>
      <c r="I949" s="481"/>
      <c r="J949" s="616"/>
      <c r="K949" s="616"/>
      <c r="L949" s="542"/>
      <c r="M949" s="542"/>
      <c r="N949" s="539"/>
      <c r="O949" s="30"/>
      <c r="P949" s="168"/>
      <c r="Q949" s="168"/>
    </row>
    <row r="950" spans="2:17" ht="13.5" customHeight="1">
      <c r="B950" s="876"/>
      <c r="C950" s="843"/>
      <c r="D950" s="826"/>
      <c r="E950" s="167" t="s">
        <v>30</v>
      </c>
      <c r="F950" s="381"/>
      <c r="G950" s="381"/>
      <c r="H950" s="481">
        <v>0</v>
      </c>
      <c r="I950" s="481">
        <v>0</v>
      </c>
      <c r="J950" s="616">
        <v>0</v>
      </c>
      <c r="K950" s="616">
        <v>0</v>
      </c>
      <c r="L950" s="542">
        <v>0</v>
      </c>
      <c r="M950" s="542">
        <v>0</v>
      </c>
      <c r="N950" s="539">
        <v>0</v>
      </c>
      <c r="O950" s="30">
        <v>0</v>
      </c>
      <c r="P950" s="168">
        <v>0</v>
      </c>
      <c r="Q950" s="168">
        <v>0</v>
      </c>
    </row>
    <row r="951" spans="2:17" ht="13.5" customHeight="1">
      <c r="B951" s="876"/>
      <c r="C951" s="843"/>
      <c r="D951" s="826"/>
      <c r="E951" s="167" t="s">
        <v>21</v>
      </c>
      <c r="F951" s="381"/>
      <c r="G951" s="381"/>
      <c r="H951" s="481">
        <v>0</v>
      </c>
      <c r="I951" s="481">
        <v>0</v>
      </c>
      <c r="J951" s="616">
        <v>0</v>
      </c>
      <c r="K951" s="616">
        <v>0</v>
      </c>
      <c r="L951" s="542">
        <v>0</v>
      </c>
      <c r="M951" s="542">
        <v>0</v>
      </c>
      <c r="N951" s="539">
        <v>0</v>
      </c>
      <c r="O951" s="30">
        <v>0</v>
      </c>
      <c r="P951" s="168">
        <v>0</v>
      </c>
      <c r="Q951" s="168">
        <v>0</v>
      </c>
    </row>
    <row r="952" spans="2:17" ht="13.5" customHeight="1">
      <c r="B952" s="876"/>
      <c r="C952" s="843"/>
      <c r="D952" s="826"/>
      <c r="E952" s="167" t="s">
        <v>33</v>
      </c>
      <c r="F952" s="381"/>
      <c r="G952" s="381"/>
      <c r="H952" s="481"/>
      <c r="I952" s="481"/>
      <c r="J952" s="616"/>
      <c r="K952" s="616"/>
      <c r="L952" s="542"/>
      <c r="M952" s="542"/>
      <c r="N952" s="539"/>
      <c r="O952" s="30"/>
      <c r="P952" s="168"/>
      <c r="Q952" s="168"/>
    </row>
    <row r="953" spans="2:17" ht="13.5" customHeight="1">
      <c r="B953" s="876"/>
      <c r="C953" s="843"/>
      <c r="D953" s="826"/>
      <c r="E953" s="167" t="s">
        <v>69</v>
      </c>
      <c r="F953" s="381"/>
      <c r="G953" s="381"/>
      <c r="H953" s="481">
        <v>1230.8</v>
      </c>
      <c r="I953" s="481">
        <v>1135.48</v>
      </c>
      <c r="J953" s="616">
        <v>2595.4</v>
      </c>
      <c r="K953" s="616">
        <v>2358.7399999999998</v>
      </c>
      <c r="L953" s="542">
        <v>3727.9688099999998</v>
      </c>
      <c r="M953" s="542">
        <v>3415.5097599999999</v>
      </c>
      <c r="N953" s="539">
        <v>4720.2776000000003</v>
      </c>
      <c r="O953" s="30">
        <v>4662.2113300000001</v>
      </c>
      <c r="P953" s="168">
        <v>5447.2389999999996</v>
      </c>
      <c r="Q953" s="168">
        <v>5447.2389999999996</v>
      </c>
    </row>
    <row r="954" spans="2:17" ht="13.5" customHeight="1" thickBot="1">
      <c r="B954" s="877"/>
      <c r="C954" s="886"/>
      <c r="D954" s="874"/>
      <c r="E954" s="183" t="s">
        <v>22</v>
      </c>
      <c r="F954" s="184"/>
      <c r="G954" s="184"/>
      <c r="H954" s="488"/>
      <c r="I954" s="488"/>
      <c r="J954" s="620"/>
      <c r="K954" s="620"/>
      <c r="L954" s="574"/>
      <c r="M954" s="574"/>
      <c r="N954" s="590"/>
      <c r="O954" s="222"/>
      <c r="P954" s="186"/>
      <c r="Q954" s="186"/>
    </row>
    <row r="955" spans="2:17" s="468" customFormat="1" ht="13.5" customHeight="1">
      <c r="B955" s="875"/>
      <c r="C955" s="885" t="s">
        <v>808</v>
      </c>
      <c r="D955" s="873" t="s">
        <v>388</v>
      </c>
      <c r="E955" s="489" t="s">
        <v>19</v>
      </c>
      <c r="F955" s="180"/>
      <c r="G955" s="180"/>
      <c r="H955" s="487">
        <v>0</v>
      </c>
      <c r="I955" s="487">
        <v>0</v>
      </c>
      <c r="J955" s="619">
        <v>130</v>
      </c>
      <c r="K955" s="619">
        <v>130</v>
      </c>
      <c r="L955" s="573">
        <v>130</v>
      </c>
      <c r="M955" s="573">
        <v>130</v>
      </c>
      <c r="N955" s="584">
        <v>141.82</v>
      </c>
      <c r="O955" s="714">
        <v>141.82</v>
      </c>
      <c r="P955" s="182">
        <v>0</v>
      </c>
      <c r="Q955" s="182">
        <v>0</v>
      </c>
    </row>
    <row r="956" spans="2:17" s="468" customFormat="1" ht="13.5" customHeight="1">
      <c r="B956" s="876"/>
      <c r="C956" s="843"/>
      <c r="D956" s="826"/>
      <c r="E956" s="473" t="s">
        <v>20</v>
      </c>
      <c r="F956" s="484"/>
      <c r="G956" s="484"/>
      <c r="H956" s="481"/>
      <c r="I956" s="481"/>
      <c r="J956" s="616"/>
      <c r="K956" s="616"/>
      <c r="L956" s="542"/>
      <c r="M956" s="542"/>
      <c r="N956" s="539"/>
      <c r="O956" s="30"/>
      <c r="P956" s="485"/>
      <c r="Q956" s="485"/>
    </row>
    <row r="957" spans="2:17" s="468" customFormat="1" ht="13.5" customHeight="1">
      <c r="B957" s="876"/>
      <c r="C957" s="843"/>
      <c r="D957" s="826"/>
      <c r="E957" s="473" t="s">
        <v>30</v>
      </c>
      <c r="F957" s="484"/>
      <c r="G957" s="484"/>
      <c r="H957" s="481">
        <v>0</v>
      </c>
      <c r="I957" s="481">
        <v>0</v>
      </c>
      <c r="J957" s="616">
        <v>0</v>
      </c>
      <c r="K957" s="616">
        <v>0</v>
      </c>
      <c r="L957" s="542">
        <v>0</v>
      </c>
      <c r="M957" s="542">
        <v>0</v>
      </c>
      <c r="N957" s="539">
        <v>0</v>
      </c>
      <c r="O957" s="30">
        <v>0</v>
      </c>
      <c r="P957" s="485">
        <v>0</v>
      </c>
      <c r="Q957" s="485">
        <v>0</v>
      </c>
    </row>
    <row r="958" spans="2:17" s="468" customFormat="1" ht="13.5" customHeight="1">
      <c r="B958" s="876"/>
      <c r="C958" s="843"/>
      <c r="D958" s="826"/>
      <c r="E958" s="473" t="s">
        <v>21</v>
      </c>
      <c r="F958" s="484"/>
      <c r="G958" s="484"/>
      <c r="H958" s="481">
        <v>0</v>
      </c>
      <c r="I958" s="481">
        <v>0</v>
      </c>
      <c r="J958" s="616">
        <v>0</v>
      </c>
      <c r="K958" s="616">
        <v>0</v>
      </c>
      <c r="L958" s="542">
        <v>0</v>
      </c>
      <c r="M958" s="542">
        <v>0</v>
      </c>
      <c r="N958" s="539">
        <v>0</v>
      </c>
      <c r="O958" s="30">
        <v>0</v>
      </c>
      <c r="P958" s="485">
        <v>0</v>
      </c>
      <c r="Q958" s="485">
        <v>0</v>
      </c>
    </row>
    <row r="959" spans="2:17" s="468" customFormat="1" ht="13.5" customHeight="1">
      <c r="B959" s="876"/>
      <c r="C959" s="843"/>
      <c r="D959" s="826"/>
      <c r="E959" s="473" t="s">
        <v>33</v>
      </c>
      <c r="F959" s="484"/>
      <c r="G959" s="484"/>
      <c r="H959" s="481"/>
      <c r="I959" s="481"/>
      <c r="J959" s="616"/>
      <c r="K959" s="616"/>
      <c r="L959" s="542"/>
      <c r="M959" s="542"/>
      <c r="N959" s="539"/>
      <c r="O959" s="30"/>
      <c r="P959" s="485"/>
      <c r="Q959" s="485"/>
    </row>
    <row r="960" spans="2:17" s="468" customFormat="1" ht="13.5" customHeight="1">
      <c r="B960" s="876"/>
      <c r="C960" s="843"/>
      <c r="D960" s="826"/>
      <c r="E960" s="473" t="s">
        <v>69</v>
      </c>
      <c r="F960" s="484"/>
      <c r="G960" s="484"/>
      <c r="H960" s="481">
        <v>0</v>
      </c>
      <c r="I960" s="481">
        <v>0</v>
      </c>
      <c r="J960" s="616">
        <v>130</v>
      </c>
      <c r="K960" s="616">
        <v>130</v>
      </c>
      <c r="L960" s="542">
        <v>130</v>
      </c>
      <c r="M960" s="542">
        <v>130</v>
      </c>
      <c r="N960" s="539">
        <v>141.82</v>
      </c>
      <c r="O960" s="30">
        <v>141.82</v>
      </c>
      <c r="P960" s="485">
        <v>0</v>
      </c>
      <c r="Q960" s="485">
        <v>0</v>
      </c>
    </row>
    <row r="961" spans="2:17" s="468" customFormat="1" ht="13.5" customHeight="1" thickBot="1">
      <c r="B961" s="877"/>
      <c r="C961" s="886"/>
      <c r="D961" s="874"/>
      <c r="E961" s="490" t="s">
        <v>22</v>
      </c>
      <c r="F961" s="184"/>
      <c r="G961" s="184"/>
      <c r="H961" s="488"/>
      <c r="I961" s="488"/>
      <c r="J961" s="620"/>
      <c r="K961" s="620"/>
      <c r="L961" s="574"/>
      <c r="M961" s="574"/>
      <c r="N961" s="590"/>
      <c r="O961" s="222"/>
      <c r="P961" s="186"/>
      <c r="Q961" s="186"/>
    </row>
    <row r="962" spans="2:17" ht="13.5" customHeight="1">
      <c r="B962" s="875"/>
      <c r="C962" s="885" t="s">
        <v>809</v>
      </c>
      <c r="D962" s="873" t="s">
        <v>389</v>
      </c>
      <c r="E962" s="179" t="s">
        <v>19</v>
      </c>
      <c r="F962" s="180"/>
      <c r="G962" s="180"/>
      <c r="H962" s="487">
        <v>1300</v>
      </c>
      <c r="I962" s="487">
        <v>707.17</v>
      </c>
      <c r="J962" s="619">
        <v>3094.92</v>
      </c>
      <c r="K962" s="619">
        <v>2022.53</v>
      </c>
      <c r="L962" s="573">
        <v>3644.924</v>
      </c>
      <c r="M962" s="573">
        <v>2336.0805300000002</v>
      </c>
      <c r="N962" s="584">
        <v>5026.8239999999996</v>
      </c>
      <c r="O962" s="714">
        <v>4119.1257999999998</v>
      </c>
      <c r="P962" s="182">
        <v>3717.8</v>
      </c>
      <c r="Q962" s="182">
        <v>3717.8</v>
      </c>
    </row>
    <row r="963" spans="2:17" ht="13.5" customHeight="1">
      <c r="B963" s="876"/>
      <c r="C963" s="843"/>
      <c r="D963" s="826"/>
      <c r="E963" s="167" t="s">
        <v>20</v>
      </c>
      <c r="F963" s="381"/>
      <c r="G963" s="381"/>
      <c r="H963" s="481"/>
      <c r="I963" s="481"/>
      <c r="J963" s="616"/>
      <c r="K963" s="616"/>
      <c r="L963" s="542"/>
      <c r="M963" s="542"/>
      <c r="N963" s="539"/>
      <c r="O963" s="30"/>
      <c r="P963" s="168"/>
      <c r="Q963" s="168"/>
    </row>
    <row r="964" spans="2:17" ht="13.5" customHeight="1">
      <c r="B964" s="876"/>
      <c r="C964" s="843"/>
      <c r="D964" s="826"/>
      <c r="E964" s="167" t="s">
        <v>30</v>
      </c>
      <c r="F964" s="381"/>
      <c r="G964" s="381"/>
      <c r="H964" s="481">
        <v>0</v>
      </c>
      <c r="I964" s="481">
        <v>0</v>
      </c>
      <c r="J964" s="616">
        <v>0</v>
      </c>
      <c r="K964" s="616">
        <v>0</v>
      </c>
      <c r="L964" s="542">
        <v>0</v>
      </c>
      <c r="M964" s="542">
        <v>0</v>
      </c>
      <c r="N964" s="539">
        <v>0</v>
      </c>
      <c r="O964" s="30">
        <v>0</v>
      </c>
      <c r="P964" s="168">
        <v>0</v>
      </c>
      <c r="Q964" s="168">
        <v>0</v>
      </c>
    </row>
    <row r="965" spans="2:17" ht="13.5" customHeight="1">
      <c r="B965" s="876"/>
      <c r="C965" s="843"/>
      <c r="D965" s="826"/>
      <c r="E965" s="167" t="s">
        <v>21</v>
      </c>
      <c r="F965" s="381"/>
      <c r="G965" s="381"/>
      <c r="H965" s="481">
        <v>1300</v>
      </c>
      <c r="I965" s="481">
        <v>707.17</v>
      </c>
      <c r="J965" s="616">
        <v>3094.92</v>
      </c>
      <c r="K965" s="616">
        <v>2022.53</v>
      </c>
      <c r="L965" s="542">
        <v>3644.924</v>
      </c>
      <c r="M965" s="542">
        <v>2336.0805300000002</v>
      </c>
      <c r="N965" s="539">
        <v>5026.8239999999996</v>
      </c>
      <c r="O965" s="30">
        <v>4119.1257999999998</v>
      </c>
      <c r="P965" s="168">
        <v>3717.8</v>
      </c>
      <c r="Q965" s="168">
        <v>3717.8</v>
      </c>
    </row>
    <row r="966" spans="2:17" ht="13.5" customHeight="1">
      <c r="B966" s="876"/>
      <c r="C966" s="843"/>
      <c r="D966" s="826"/>
      <c r="E966" s="167" t="s">
        <v>33</v>
      </c>
      <c r="F966" s="381"/>
      <c r="G966" s="381"/>
      <c r="H966" s="481"/>
      <c r="I966" s="481"/>
      <c r="J966" s="616"/>
      <c r="K966" s="616"/>
      <c r="L966" s="542"/>
      <c r="M966" s="542"/>
      <c r="N966" s="539"/>
      <c r="O966" s="30"/>
      <c r="P966" s="168"/>
      <c r="Q966" s="168"/>
    </row>
    <row r="967" spans="2:17" ht="13.5" customHeight="1">
      <c r="B967" s="876"/>
      <c r="C967" s="843"/>
      <c r="D967" s="826"/>
      <c r="E967" s="167" t="s">
        <v>69</v>
      </c>
      <c r="F967" s="381"/>
      <c r="G967" s="381"/>
      <c r="H967" s="481">
        <v>0</v>
      </c>
      <c r="I967" s="481">
        <v>0</v>
      </c>
      <c r="J967" s="616">
        <v>0</v>
      </c>
      <c r="K967" s="616">
        <v>0</v>
      </c>
      <c r="L967" s="542">
        <v>0</v>
      </c>
      <c r="M967" s="542">
        <v>0</v>
      </c>
      <c r="N967" s="539">
        <v>0</v>
      </c>
      <c r="O967" s="30">
        <v>0</v>
      </c>
      <c r="P967" s="168">
        <v>0</v>
      </c>
      <c r="Q967" s="168">
        <v>0</v>
      </c>
    </row>
    <row r="968" spans="2:17" ht="13.5" customHeight="1" thickBot="1">
      <c r="B968" s="877"/>
      <c r="C968" s="886"/>
      <c r="D968" s="874"/>
      <c r="E968" s="183" t="s">
        <v>22</v>
      </c>
      <c r="F968" s="184"/>
      <c r="G968" s="184"/>
      <c r="H968" s="488"/>
      <c r="I968" s="488"/>
      <c r="J968" s="620"/>
      <c r="K968" s="620"/>
      <c r="L968" s="574"/>
      <c r="M968" s="574"/>
      <c r="N968" s="590"/>
      <c r="O968" s="222"/>
      <c r="P968" s="186"/>
      <c r="Q968" s="186"/>
    </row>
    <row r="969" spans="2:17" ht="13.5" customHeight="1">
      <c r="B969" s="875"/>
      <c r="C969" s="885" t="s">
        <v>810</v>
      </c>
      <c r="D969" s="873" t="s">
        <v>389</v>
      </c>
      <c r="E969" s="383" t="s">
        <v>19</v>
      </c>
      <c r="F969" s="180"/>
      <c r="G969" s="180"/>
      <c r="H969" s="487">
        <v>26</v>
      </c>
      <c r="I969" s="487">
        <v>0</v>
      </c>
      <c r="J969" s="619">
        <v>48</v>
      </c>
      <c r="K969" s="619">
        <v>0</v>
      </c>
      <c r="L969" s="573">
        <v>66.835999999999999</v>
      </c>
      <c r="M969" s="573">
        <v>0</v>
      </c>
      <c r="N969" s="584">
        <v>72.876000000000005</v>
      </c>
      <c r="O969" s="714">
        <v>0</v>
      </c>
      <c r="P969" s="182">
        <v>0</v>
      </c>
      <c r="Q969" s="182">
        <v>0</v>
      </c>
    </row>
    <row r="970" spans="2:17" ht="13.5" customHeight="1">
      <c r="B970" s="876"/>
      <c r="C970" s="843"/>
      <c r="D970" s="826"/>
      <c r="E970" s="379" t="s">
        <v>20</v>
      </c>
      <c r="F970" s="381"/>
      <c r="G970" s="381"/>
      <c r="H970" s="481"/>
      <c r="I970" s="481"/>
      <c r="J970" s="616"/>
      <c r="K970" s="616"/>
      <c r="L970" s="542"/>
      <c r="M970" s="542"/>
      <c r="N970" s="539"/>
      <c r="O970" s="30"/>
      <c r="P970" s="382"/>
      <c r="Q970" s="382"/>
    </row>
    <row r="971" spans="2:17" ht="13.5" customHeight="1">
      <c r="B971" s="876"/>
      <c r="C971" s="843"/>
      <c r="D971" s="826"/>
      <c r="E971" s="379" t="s">
        <v>30</v>
      </c>
      <c r="F971" s="381"/>
      <c r="G971" s="381"/>
      <c r="H971" s="481">
        <v>0</v>
      </c>
      <c r="I971" s="481">
        <v>0</v>
      </c>
      <c r="J971" s="616">
        <v>0</v>
      </c>
      <c r="K971" s="616">
        <v>0</v>
      </c>
      <c r="L971" s="542">
        <v>0</v>
      </c>
      <c r="M971" s="542">
        <v>0</v>
      </c>
      <c r="N971" s="539">
        <v>0</v>
      </c>
      <c r="O971" s="30">
        <v>0</v>
      </c>
      <c r="P971" s="382">
        <v>0</v>
      </c>
      <c r="Q971" s="382">
        <v>0</v>
      </c>
    </row>
    <row r="972" spans="2:17" ht="13.5" customHeight="1">
      <c r="B972" s="876"/>
      <c r="C972" s="843"/>
      <c r="D972" s="826"/>
      <c r="E972" s="379" t="s">
        <v>21</v>
      </c>
      <c r="F972" s="381"/>
      <c r="G972" s="381"/>
      <c r="H972" s="481">
        <v>26</v>
      </c>
      <c r="I972" s="481">
        <v>0</v>
      </c>
      <c r="J972" s="616">
        <v>48</v>
      </c>
      <c r="K972" s="616">
        <v>0</v>
      </c>
      <c r="L972" s="542">
        <v>66.835999999999999</v>
      </c>
      <c r="M972" s="542">
        <v>0</v>
      </c>
      <c r="N972" s="539">
        <v>72.876000000000005</v>
      </c>
      <c r="O972" s="30">
        <v>0</v>
      </c>
      <c r="P972" s="382">
        <v>0</v>
      </c>
      <c r="Q972" s="382">
        <v>0</v>
      </c>
    </row>
    <row r="973" spans="2:17" ht="13.5" customHeight="1">
      <c r="B973" s="876"/>
      <c r="C973" s="843"/>
      <c r="D973" s="826"/>
      <c r="E973" s="379" t="s">
        <v>33</v>
      </c>
      <c r="F973" s="381"/>
      <c r="G973" s="381"/>
      <c r="H973" s="481"/>
      <c r="I973" s="481"/>
      <c r="J973" s="616"/>
      <c r="K973" s="616"/>
      <c r="L973" s="542"/>
      <c r="M973" s="542"/>
      <c r="N973" s="539"/>
      <c r="O973" s="30"/>
      <c r="P973" s="382"/>
      <c r="Q973" s="382"/>
    </row>
    <row r="974" spans="2:17" ht="13.5" customHeight="1">
      <c r="B974" s="876"/>
      <c r="C974" s="843"/>
      <c r="D974" s="826"/>
      <c r="E974" s="379" t="s">
        <v>69</v>
      </c>
      <c r="F974" s="381"/>
      <c r="G974" s="381"/>
      <c r="H974" s="481">
        <v>0</v>
      </c>
      <c r="I974" s="481">
        <v>0</v>
      </c>
      <c r="J974" s="616">
        <v>0</v>
      </c>
      <c r="K974" s="616">
        <v>0</v>
      </c>
      <c r="L974" s="542">
        <v>0</v>
      </c>
      <c r="M974" s="542">
        <v>0</v>
      </c>
      <c r="N974" s="539">
        <v>0</v>
      </c>
      <c r="O974" s="30">
        <v>0</v>
      </c>
      <c r="P974" s="382">
        <v>0</v>
      </c>
      <c r="Q974" s="382">
        <v>0</v>
      </c>
    </row>
    <row r="975" spans="2:17" ht="13.5" customHeight="1" thickBot="1">
      <c r="B975" s="877"/>
      <c r="C975" s="886"/>
      <c r="D975" s="874"/>
      <c r="E975" s="384" t="s">
        <v>22</v>
      </c>
      <c r="F975" s="184"/>
      <c r="G975" s="184"/>
      <c r="H975" s="488"/>
      <c r="I975" s="488"/>
      <c r="J975" s="620"/>
      <c r="K975" s="620"/>
      <c r="L975" s="574"/>
      <c r="M975" s="574"/>
      <c r="N975" s="590"/>
      <c r="O975" s="222"/>
      <c r="P975" s="186"/>
      <c r="Q975" s="186"/>
    </row>
    <row r="976" spans="2:17" s="468" customFormat="1" ht="13.5" customHeight="1">
      <c r="B976" s="875"/>
      <c r="C976" s="885" t="s">
        <v>822</v>
      </c>
      <c r="D976" s="873" t="s">
        <v>800</v>
      </c>
      <c r="E976" s="489" t="s">
        <v>19</v>
      </c>
      <c r="F976" s="180"/>
      <c r="G976" s="180"/>
      <c r="H976" s="487">
        <v>0</v>
      </c>
      <c r="I976" s="487">
        <v>0</v>
      </c>
      <c r="J976" s="619">
        <v>0</v>
      </c>
      <c r="K976" s="619">
        <v>0</v>
      </c>
      <c r="L976" s="573">
        <v>2098.3000000000002</v>
      </c>
      <c r="M976" s="573">
        <v>2076.6632500000001</v>
      </c>
      <c r="N976" s="584">
        <v>2098.3000000000002</v>
      </c>
      <c r="O976" s="714">
        <v>2076.6632500000001</v>
      </c>
      <c r="P976" s="182">
        <v>0</v>
      </c>
      <c r="Q976" s="182">
        <v>0</v>
      </c>
    </row>
    <row r="977" spans="1:17" s="468" customFormat="1" ht="13.5" customHeight="1">
      <c r="B977" s="876"/>
      <c r="C977" s="843"/>
      <c r="D977" s="826"/>
      <c r="E977" s="473" t="s">
        <v>20</v>
      </c>
      <c r="F977" s="484"/>
      <c r="G977" s="484"/>
      <c r="H977" s="481"/>
      <c r="I977" s="481"/>
      <c r="J977" s="616"/>
      <c r="K977" s="616"/>
      <c r="L977" s="542"/>
      <c r="M977" s="542"/>
      <c r="N977" s="539"/>
      <c r="O977" s="30"/>
      <c r="P977" s="485"/>
      <c r="Q977" s="485"/>
    </row>
    <row r="978" spans="1:17" s="468" customFormat="1" ht="13.5" customHeight="1">
      <c r="B978" s="876"/>
      <c r="C978" s="843"/>
      <c r="D978" s="826"/>
      <c r="E978" s="473" t="s">
        <v>30</v>
      </c>
      <c r="F978" s="484"/>
      <c r="G978" s="484"/>
      <c r="H978" s="481">
        <v>0</v>
      </c>
      <c r="I978" s="481">
        <v>0</v>
      </c>
      <c r="J978" s="616">
        <v>0</v>
      </c>
      <c r="K978" s="616">
        <v>0</v>
      </c>
      <c r="L978" s="542">
        <v>0</v>
      </c>
      <c r="M978" s="542">
        <v>0</v>
      </c>
      <c r="N978" s="539">
        <v>0</v>
      </c>
      <c r="O978" s="30">
        <v>0</v>
      </c>
      <c r="P978" s="485">
        <v>0</v>
      </c>
      <c r="Q978" s="485">
        <v>0</v>
      </c>
    </row>
    <row r="979" spans="1:17" s="468" customFormat="1" ht="13.5" customHeight="1">
      <c r="B979" s="876"/>
      <c r="C979" s="843"/>
      <c r="D979" s="826"/>
      <c r="E979" s="473" t="s">
        <v>21</v>
      </c>
      <c r="F979" s="484"/>
      <c r="G979" s="484"/>
      <c r="H979" s="481">
        <v>0</v>
      </c>
      <c r="I979" s="481">
        <v>0</v>
      </c>
      <c r="J979" s="616">
        <v>0</v>
      </c>
      <c r="K979" s="616">
        <v>0</v>
      </c>
      <c r="L979" s="542">
        <v>2098.3000000000002</v>
      </c>
      <c r="M979" s="542">
        <v>2076.6632500000001</v>
      </c>
      <c r="N979" s="539">
        <v>2098.3000000000002</v>
      </c>
      <c r="O979" s="30">
        <v>2076.6632500000001</v>
      </c>
      <c r="P979" s="485">
        <v>0</v>
      </c>
      <c r="Q979" s="485">
        <v>0</v>
      </c>
    </row>
    <row r="980" spans="1:17" s="468" customFormat="1" ht="13.5" customHeight="1">
      <c r="B980" s="876"/>
      <c r="C980" s="843"/>
      <c r="D980" s="826"/>
      <c r="E980" s="473" t="s">
        <v>33</v>
      </c>
      <c r="F980" s="484"/>
      <c r="G980" s="484"/>
      <c r="H980" s="481"/>
      <c r="I980" s="481"/>
      <c r="J980" s="616"/>
      <c r="K980" s="616"/>
      <c r="L980" s="542"/>
      <c r="M980" s="542"/>
      <c r="N980" s="539"/>
      <c r="O980" s="30"/>
      <c r="P980" s="485"/>
      <c r="Q980" s="485"/>
    </row>
    <row r="981" spans="1:17" s="468" customFormat="1" ht="13.5" customHeight="1">
      <c r="B981" s="876"/>
      <c r="C981" s="843"/>
      <c r="D981" s="826"/>
      <c r="E981" s="473" t="s">
        <v>69</v>
      </c>
      <c r="F981" s="484"/>
      <c r="G981" s="484"/>
      <c r="H981" s="481">
        <v>0</v>
      </c>
      <c r="I981" s="481">
        <v>0</v>
      </c>
      <c r="J981" s="616">
        <v>0</v>
      </c>
      <c r="K981" s="616">
        <v>0</v>
      </c>
      <c r="L981" s="542">
        <v>0</v>
      </c>
      <c r="M981" s="542">
        <v>0</v>
      </c>
      <c r="N981" s="539">
        <v>0</v>
      </c>
      <c r="O981" s="30">
        <v>0</v>
      </c>
      <c r="P981" s="485">
        <v>0</v>
      </c>
      <c r="Q981" s="485">
        <v>0</v>
      </c>
    </row>
    <row r="982" spans="1:17" s="468" customFormat="1" ht="13.5" customHeight="1" thickBot="1">
      <c r="B982" s="877"/>
      <c r="C982" s="886"/>
      <c r="D982" s="874"/>
      <c r="E982" s="490" t="s">
        <v>22</v>
      </c>
      <c r="F982" s="184"/>
      <c r="G982" s="184"/>
      <c r="H982" s="488"/>
      <c r="I982" s="488"/>
      <c r="J982" s="620"/>
      <c r="K982" s="620"/>
      <c r="L982" s="574"/>
      <c r="M982" s="574"/>
      <c r="N982" s="590"/>
      <c r="O982" s="222"/>
      <c r="P982" s="186"/>
      <c r="Q982" s="186"/>
    </row>
    <row r="983" spans="1:17" s="468" customFormat="1" ht="13.5" customHeight="1">
      <c r="B983" s="875"/>
      <c r="C983" s="885" t="s">
        <v>891</v>
      </c>
      <c r="D983" s="873" t="s">
        <v>801</v>
      </c>
      <c r="E983" s="489" t="s">
        <v>19</v>
      </c>
      <c r="F983" s="180"/>
      <c r="G983" s="180"/>
      <c r="H983" s="487">
        <v>0</v>
      </c>
      <c r="I983" s="487">
        <v>0</v>
      </c>
      <c r="J983" s="619">
        <v>0</v>
      </c>
      <c r="K983" s="619">
        <v>0</v>
      </c>
      <c r="L983" s="573">
        <v>420</v>
      </c>
      <c r="M983" s="573">
        <v>420</v>
      </c>
      <c r="N983" s="584">
        <v>420</v>
      </c>
      <c r="O983" s="714">
        <v>420</v>
      </c>
      <c r="P983" s="182">
        <v>0</v>
      </c>
      <c r="Q983" s="182">
        <v>0</v>
      </c>
    </row>
    <row r="984" spans="1:17" s="468" customFormat="1" ht="13.5" customHeight="1">
      <c r="B984" s="876"/>
      <c r="C984" s="843"/>
      <c r="D984" s="826"/>
      <c r="E984" s="473" t="s">
        <v>20</v>
      </c>
      <c r="F984" s="484"/>
      <c r="G984" s="484"/>
      <c r="H984" s="481"/>
      <c r="I984" s="481"/>
      <c r="J984" s="616"/>
      <c r="K984" s="616"/>
      <c r="L984" s="542"/>
      <c r="M984" s="542"/>
      <c r="N984" s="539"/>
      <c r="O984" s="30"/>
      <c r="P984" s="485"/>
      <c r="Q984" s="485"/>
    </row>
    <row r="985" spans="1:17" s="468" customFormat="1" ht="13.5" customHeight="1">
      <c r="B985" s="876"/>
      <c r="C985" s="843"/>
      <c r="D985" s="826"/>
      <c r="E985" s="473" t="s">
        <v>30</v>
      </c>
      <c r="F985" s="484"/>
      <c r="G985" s="484"/>
      <c r="H985" s="481">
        <v>0</v>
      </c>
      <c r="I985" s="481">
        <v>0</v>
      </c>
      <c r="J985" s="616">
        <v>0</v>
      </c>
      <c r="K985" s="616">
        <v>0</v>
      </c>
      <c r="L985" s="542">
        <v>0</v>
      </c>
      <c r="M985" s="542">
        <v>0</v>
      </c>
      <c r="N985" s="539">
        <v>0</v>
      </c>
      <c r="O985" s="30">
        <v>0</v>
      </c>
      <c r="P985" s="485">
        <v>0</v>
      </c>
      <c r="Q985" s="485">
        <v>0</v>
      </c>
    </row>
    <row r="986" spans="1:17" s="468" customFormat="1" ht="13.5" customHeight="1">
      <c r="B986" s="876"/>
      <c r="C986" s="843"/>
      <c r="D986" s="826"/>
      <c r="E986" s="473" t="s">
        <v>21</v>
      </c>
      <c r="F986" s="484"/>
      <c r="G986" s="484"/>
      <c r="H986" s="481">
        <v>0</v>
      </c>
      <c r="I986" s="481">
        <v>0</v>
      </c>
      <c r="J986" s="616">
        <v>0</v>
      </c>
      <c r="K986" s="616">
        <v>0</v>
      </c>
      <c r="L986" s="542">
        <v>0</v>
      </c>
      <c r="M986" s="542">
        <v>0</v>
      </c>
      <c r="N986" s="539">
        <v>0</v>
      </c>
      <c r="O986" s="30">
        <v>0</v>
      </c>
      <c r="P986" s="485">
        <v>0</v>
      </c>
      <c r="Q986" s="485">
        <v>0</v>
      </c>
    </row>
    <row r="987" spans="1:17" s="468" customFormat="1" ht="13.5" customHeight="1">
      <c r="B987" s="876"/>
      <c r="C987" s="843"/>
      <c r="D987" s="826"/>
      <c r="E987" s="473" t="s">
        <v>33</v>
      </c>
      <c r="F987" s="484"/>
      <c r="G987" s="484"/>
      <c r="H987" s="481"/>
      <c r="I987" s="481"/>
      <c r="J987" s="616"/>
      <c r="K987" s="616"/>
      <c r="L987" s="542"/>
      <c r="M987" s="542"/>
      <c r="N987" s="539"/>
      <c r="O987" s="30"/>
      <c r="P987" s="485"/>
      <c r="Q987" s="485"/>
    </row>
    <row r="988" spans="1:17" s="468" customFormat="1" ht="13.5" customHeight="1">
      <c r="B988" s="876"/>
      <c r="C988" s="843"/>
      <c r="D988" s="826"/>
      <c r="E988" s="473" t="s">
        <v>69</v>
      </c>
      <c r="F988" s="484"/>
      <c r="G988" s="484"/>
      <c r="H988" s="481">
        <v>0</v>
      </c>
      <c r="I988" s="481">
        <v>0</v>
      </c>
      <c r="J988" s="616">
        <v>0</v>
      </c>
      <c r="K988" s="616">
        <v>0</v>
      </c>
      <c r="L988" s="542">
        <v>420</v>
      </c>
      <c r="M988" s="542">
        <v>420</v>
      </c>
      <c r="N988" s="539">
        <v>420</v>
      </c>
      <c r="O988" s="30">
        <v>420</v>
      </c>
      <c r="P988" s="485">
        <v>0</v>
      </c>
      <c r="Q988" s="485">
        <v>0</v>
      </c>
    </row>
    <row r="989" spans="1:17" s="468" customFormat="1" ht="13.5" customHeight="1" thickBot="1">
      <c r="B989" s="876"/>
      <c r="C989" s="843"/>
      <c r="D989" s="826"/>
      <c r="E989" s="674" t="s">
        <v>22</v>
      </c>
      <c r="F989" s="108"/>
      <c r="G989" s="108"/>
      <c r="H989" s="675"/>
      <c r="I989" s="675"/>
      <c r="J989" s="675"/>
      <c r="K989" s="675"/>
      <c r="L989" s="641"/>
      <c r="M989" s="641"/>
      <c r="N989" s="657"/>
      <c r="O989" s="101"/>
      <c r="P989" s="36"/>
      <c r="Q989" s="36"/>
    </row>
    <row r="990" spans="1:17" s="673" customFormat="1" ht="13.5" customHeight="1">
      <c r="A990" s="623"/>
      <c r="B990" s="881"/>
      <c r="C990" s="881" t="s">
        <v>910</v>
      </c>
      <c r="D990" s="883" t="s">
        <v>904</v>
      </c>
      <c r="E990" s="685" t="s">
        <v>19</v>
      </c>
      <c r="F990" s="180"/>
      <c r="G990" s="180"/>
      <c r="H990" s="683">
        <v>0</v>
      </c>
      <c r="I990" s="683">
        <v>0</v>
      </c>
      <c r="J990" s="683">
        <v>0</v>
      </c>
      <c r="K990" s="683">
        <v>0</v>
      </c>
      <c r="L990" s="573">
        <v>0</v>
      </c>
      <c r="M990" s="573">
        <v>0</v>
      </c>
      <c r="N990" s="584">
        <v>166270.5</v>
      </c>
      <c r="O990" s="714">
        <v>0</v>
      </c>
      <c r="P990" s="182">
        <v>0</v>
      </c>
      <c r="Q990" s="182">
        <v>0</v>
      </c>
    </row>
    <row r="991" spans="1:17" s="673" customFormat="1" ht="13.5" customHeight="1">
      <c r="A991" s="624"/>
      <c r="B991" s="808"/>
      <c r="C991" s="808"/>
      <c r="D991" s="807"/>
      <c r="E991" s="679" t="s">
        <v>20</v>
      </c>
      <c r="F991" s="534"/>
      <c r="G991" s="534"/>
      <c r="H991" s="677"/>
      <c r="I991" s="677"/>
      <c r="J991" s="677"/>
      <c r="K991" s="677"/>
      <c r="L991" s="542"/>
      <c r="M991" s="542"/>
      <c r="N991" s="539"/>
      <c r="O991" s="30"/>
      <c r="P991" s="535"/>
      <c r="Q991" s="535"/>
    </row>
    <row r="992" spans="1:17" s="673" customFormat="1" ht="13.5" customHeight="1">
      <c r="A992" s="624"/>
      <c r="B992" s="808"/>
      <c r="C992" s="808"/>
      <c r="D992" s="807"/>
      <c r="E992" s="679" t="s">
        <v>30</v>
      </c>
      <c r="F992" s="534"/>
      <c r="G992" s="534"/>
      <c r="H992" s="677">
        <v>0</v>
      </c>
      <c r="I992" s="677">
        <v>0</v>
      </c>
      <c r="J992" s="677">
        <v>0</v>
      </c>
      <c r="K992" s="677">
        <v>0</v>
      </c>
      <c r="L992" s="542">
        <v>0</v>
      </c>
      <c r="M992" s="542">
        <v>0</v>
      </c>
      <c r="N992" s="539">
        <v>0</v>
      </c>
      <c r="O992" s="30">
        <v>0</v>
      </c>
      <c r="P992" s="535">
        <v>0</v>
      </c>
      <c r="Q992" s="535">
        <v>0</v>
      </c>
    </row>
    <row r="993" spans="1:17" s="673" customFormat="1" ht="13.5" customHeight="1">
      <c r="A993" s="624"/>
      <c r="B993" s="808"/>
      <c r="C993" s="808"/>
      <c r="D993" s="807"/>
      <c r="E993" s="679" t="s">
        <v>21</v>
      </c>
      <c r="F993" s="534"/>
      <c r="G993" s="534"/>
      <c r="H993" s="677">
        <v>0</v>
      </c>
      <c r="I993" s="677">
        <v>0</v>
      </c>
      <c r="J993" s="677">
        <v>0</v>
      </c>
      <c r="K993" s="677">
        <v>0</v>
      </c>
      <c r="L993" s="542">
        <v>0</v>
      </c>
      <c r="M993" s="542">
        <v>0</v>
      </c>
      <c r="N993" s="539">
        <v>166270.5</v>
      </c>
      <c r="O993" s="30">
        <v>0</v>
      </c>
      <c r="P993" s="535">
        <v>0</v>
      </c>
      <c r="Q993" s="535">
        <v>0</v>
      </c>
    </row>
    <row r="994" spans="1:17" s="673" customFormat="1" ht="13.5" customHeight="1">
      <c r="A994" s="624"/>
      <c r="B994" s="808"/>
      <c r="C994" s="808"/>
      <c r="D994" s="807"/>
      <c r="E994" s="679" t="s">
        <v>33</v>
      </c>
      <c r="F994" s="534"/>
      <c r="G994" s="534"/>
      <c r="H994" s="677"/>
      <c r="I994" s="677"/>
      <c r="J994" s="677"/>
      <c r="K994" s="677"/>
      <c r="L994" s="542"/>
      <c r="M994" s="542"/>
      <c r="N994" s="539"/>
      <c r="O994" s="30"/>
      <c r="P994" s="535"/>
      <c r="Q994" s="535"/>
    </row>
    <row r="995" spans="1:17" s="673" customFormat="1" ht="13.5" customHeight="1">
      <c r="A995" s="624"/>
      <c r="B995" s="808"/>
      <c r="C995" s="808"/>
      <c r="D995" s="807"/>
      <c r="E995" s="679" t="s">
        <v>69</v>
      </c>
      <c r="F995" s="534"/>
      <c r="G995" s="534"/>
      <c r="H995" s="677">
        <v>0</v>
      </c>
      <c r="I995" s="677">
        <v>0</v>
      </c>
      <c r="J995" s="677">
        <v>0</v>
      </c>
      <c r="K995" s="677">
        <v>0</v>
      </c>
      <c r="L995" s="542">
        <v>0</v>
      </c>
      <c r="M995" s="542">
        <v>0</v>
      </c>
      <c r="N995" s="539">
        <v>0</v>
      </c>
      <c r="O995" s="30">
        <v>0</v>
      </c>
      <c r="P995" s="535">
        <v>0</v>
      </c>
      <c r="Q995" s="535">
        <v>0</v>
      </c>
    </row>
    <row r="996" spans="1:17" s="673" customFormat="1" ht="13.5" customHeight="1" thickBot="1">
      <c r="A996" s="625"/>
      <c r="B996" s="882"/>
      <c r="C996" s="882"/>
      <c r="D996" s="884"/>
      <c r="E996" s="686" t="s">
        <v>22</v>
      </c>
      <c r="F996" s="184"/>
      <c r="G996" s="184"/>
      <c r="H996" s="684"/>
      <c r="I996" s="684"/>
      <c r="J996" s="684"/>
      <c r="K996" s="684"/>
      <c r="L996" s="574"/>
      <c r="M996" s="574"/>
      <c r="N996" s="590"/>
      <c r="O996" s="222"/>
      <c r="P996" s="186"/>
      <c r="Q996" s="186"/>
    </row>
    <row r="997" spans="1:17" ht="13.5" customHeight="1">
      <c r="B997" s="870" t="s">
        <v>228</v>
      </c>
      <c r="C997" s="870" t="s">
        <v>97</v>
      </c>
      <c r="D997" s="870" t="s">
        <v>141</v>
      </c>
      <c r="E997" s="175" t="s">
        <v>19</v>
      </c>
      <c r="F997" s="317">
        <v>28888.17</v>
      </c>
      <c r="G997" s="317">
        <v>28626.99</v>
      </c>
      <c r="H997" s="172">
        <f>H999+H1000+H1002</f>
        <v>4947.5699999999988</v>
      </c>
      <c r="I997" s="391">
        <f t="shared" ref="I997" si="448">I999+I1000+I1002</f>
        <v>2894.26</v>
      </c>
      <c r="J997" s="479">
        <f>J999+J1000+J1002</f>
        <v>8707.16</v>
      </c>
      <c r="K997" s="479">
        <f t="shared" ref="K997" si="449">K999+K1000+K1002</f>
        <v>6567.69</v>
      </c>
      <c r="L997" s="591">
        <f>L999+L1000+L1002</f>
        <v>18423.476840000003</v>
      </c>
      <c r="M997" s="591">
        <f t="shared" ref="M997" si="450">M999+M1000+M1002</f>
        <v>8320.1318099999989</v>
      </c>
      <c r="N997" s="710">
        <f>N999+N1000+N1002</f>
        <v>20165.831830000003</v>
      </c>
      <c r="O997" s="710">
        <f t="shared" ref="O997:Q997" si="451">O999+O1000+O1002</f>
        <v>16598.880560000001</v>
      </c>
      <c r="P997" s="710">
        <f t="shared" si="451"/>
        <v>16707.370999999999</v>
      </c>
      <c r="Q997" s="710">
        <f t="shared" si="451"/>
        <v>16707.374</v>
      </c>
    </row>
    <row r="998" spans="1:17" ht="13.5" customHeight="1">
      <c r="B998" s="871"/>
      <c r="C998" s="871"/>
      <c r="D998" s="871"/>
      <c r="E998" s="77" t="s">
        <v>20</v>
      </c>
      <c r="F998" s="318"/>
      <c r="G998" s="318"/>
      <c r="H998" s="105"/>
      <c r="I998" s="394"/>
      <c r="J998" s="474"/>
      <c r="K998" s="474"/>
      <c r="L998" s="571"/>
      <c r="M998" s="571"/>
      <c r="N998" s="705"/>
      <c r="O998" s="705"/>
      <c r="P998" s="705"/>
      <c r="Q998" s="705"/>
    </row>
    <row r="999" spans="1:17" ht="13.5" customHeight="1">
      <c r="B999" s="871"/>
      <c r="C999" s="871"/>
      <c r="D999" s="871"/>
      <c r="E999" s="77" t="s">
        <v>30</v>
      </c>
      <c r="F999" s="318">
        <v>3113.1</v>
      </c>
      <c r="G999" s="318">
        <v>3113.1</v>
      </c>
      <c r="H999" s="105">
        <f>H1006+H1013+H1020+H1027+H1041+H1048+H1062+H1069+H1076+H1083+H1097+H1104+H1111+H1118+H1125+H1139+H1146+H1153+H1160+H1167+H1181</f>
        <v>0</v>
      </c>
      <c r="I999" s="394">
        <f>I1006+I1013+I1020+I1027+I1041+I1048+I1062+I1069+I1076+I1083+I1097+I1104+I1111+I1118+I1125+I1139+I1146+I1153+I1160+I1167+I1181</f>
        <v>0</v>
      </c>
      <c r="J999" s="474">
        <f>J1006+J1013+J1020+J1027+J1034+J1041+J1048+J1062+J1069+J1076+J1083+J1090+J1097+J1104+J1111+J1118+J1139+J1146+J1153+J1160+J1167+J1181+J1195+J1202+J1209+J1216</f>
        <v>0</v>
      </c>
      <c r="K999" s="474">
        <f>K1006+K1013+K1020+K1027+K1034+K1041+K1048+K1062+K1069+K1076+K1083+K1090+K1097+K1104+K1111+K1118+K1139+K1146+K1153+K1160+K1167+K1181+K1195+K1202+K1209+K1216</f>
        <v>0</v>
      </c>
      <c r="L999" s="571">
        <f>L1006+L1013+L1020+L1027+L1034+L1041+L1048+L1055+L1062+L1069+L1076+L1083+L1090+L1097+L1104+L1111+L1118+L1125+L1132+L1139+L1146+L1153+L1160+L1167+L1174+L1181+L1195+L1202+L1209+L1216</f>
        <v>0</v>
      </c>
      <c r="M999" s="571">
        <f>M1006+M1013+M1020+M1027+M1034+M1041+M1048+M1055+M1062+M1069+M1076+M1083+M1090+M1097+M1104+M1111+M1118+M1125+M1132+M1139+M1146+M1153+M1160+M1167+M1174+M1181+M1195+M1202+M1209+M1216</f>
        <v>0</v>
      </c>
      <c r="N999" s="705">
        <f>N1006+N1013+N1020+N1027+N1034+N1041+N1048+N1055+N1062+N1069+N1076+N1083+N1090+N1097+N1104+N1111+N1118+N1125+N1132+N1139+N1146+N1153+N1160+N1167+N1174+N1181+N1188+N1195+N1202+N1209+N1216</f>
        <v>0</v>
      </c>
      <c r="O999" s="705">
        <f t="shared" ref="O999:Q999" si="452">O1006+O1013+O1020+O1027+O1034+O1041+O1048+O1055+O1062+O1069+O1076+O1083+O1090+O1097+O1104+O1111+O1118+O1125+O1132+O1139+O1146+O1153+O1160+O1167+O1174+O1181+O1188+O1195+O1202+O1209+O1216</f>
        <v>0</v>
      </c>
      <c r="P999" s="705">
        <f t="shared" si="452"/>
        <v>0</v>
      </c>
      <c r="Q999" s="705">
        <f t="shared" si="452"/>
        <v>0</v>
      </c>
    </row>
    <row r="1000" spans="1:17" ht="13.5" customHeight="1">
      <c r="B1000" s="871"/>
      <c r="C1000" s="871"/>
      <c r="D1000" s="871"/>
      <c r="E1000" s="77" t="s">
        <v>21</v>
      </c>
      <c r="F1000" s="318">
        <v>9761.2999999999993</v>
      </c>
      <c r="G1000" s="318">
        <v>9749.77</v>
      </c>
      <c r="H1000" s="105">
        <f>H1007+H1014+H1021+H1028+H1042+H1049+H1063+H1070+H1077+H1084+H1098+H1105+H1112+H1119+H1126+H1140+H1147+H1154+H1161+H1168+H1182</f>
        <v>1527.54</v>
      </c>
      <c r="I1000" s="394">
        <f>I1007+I1014+I1021+I1028+I1042+I1049+I1063+I1070+I1077+I1084+I1098+I1105+I1112+I1119+I1126+I1140+I1147+I1154+I1161+I1168+I1182</f>
        <v>176.01</v>
      </c>
      <c r="J1000" s="474">
        <f>J1007+J1014+J1021+J1028+J1035+J1042+J1049+J1063+J1070+J1077+J1084+J1091+J1098+J1105+J1112+J1119+J1126+J1140+J1147+J1154+J1161+J1168+J1182+J1196+J1203+J1210+J1217</f>
        <v>1982.9</v>
      </c>
      <c r="K1000" s="474">
        <f>K1007+K1014+K1021+K1028+K1035+K1042+K1049+K1063+K1070+K1077+K1084+K1091+K1098+K1105+K1112+K1119+K1126+K1140+K1147+K1154+K1161+K1168+K1182+K1196+K1203+K1210+K1217</f>
        <v>387.16999999999996</v>
      </c>
      <c r="L1000" s="571">
        <f>L1007+L1014+L1021+L1028+L1035+L1042+L1049+L1056+L1063+L1070+L1077+L1084+L1091+L1098+L1105+L1112+L1119+L1126+L1133+L1140+L1147+L1154+L1161+L1168+L1175+L1182+L1196+L1203+L1210+L1217</f>
        <v>9661.4179999999997</v>
      </c>
      <c r="M1000" s="571">
        <f>M1007+M1014+M1021+M1028+M1035+M1042+M1049+M1056+M1063+M1070+M1077+M1084+M1091+M1098+M1105+M1112+M1119+M1126+M1133+M1140+M1147+M1154+M1161+M1168+M1175+M1182+M1196+M1203+M1210+M1217</f>
        <v>783.46275000000003</v>
      </c>
      <c r="N1000" s="705">
        <f>N1007+N1014+N1021+N1028+N1035+N1042+N1049+N1056+N1063+N1070+N1077+N1084+N1091+N1098+N1105+N1112+N1119+N1126+N1133+N1140+N1147+N1154+N1161+N1168+N1175+N1182+N1189+N1196+N1203+N1210+N1217</f>
        <v>9838.36</v>
      </c>
      <c r="O1000" s="705">
        <f t="shared" ref="O1000:Q1000" si="453">O1007+O1014+O1021+O1028+O1035+O1042+O1049+O1056+O1063+O1070+O1077+O1084+O1091+O1098+O1105+O1112+O1119+O1126+O1133+O1140+O1147+O1154+O1161+O1168+O1175+O1182+O1189+O1196+O1203+O1210+O1217</f>
        <v>7161.9393300000002</v>
      </c>
      <c r="P1000" s="705">
        <f t="shared" si="453"/>
        <v>1106.5999999999999</v>
      </c>
      <c r="Q1000" s="705">
        <f t="shared" si="453"/>
        <v>1106.5999999999999</v>
      </c>
    </row>
    <row r="1001" spans="1:17" ht="13.5" customHeight="1">
      <c r="B1001" s="871"/>
      <c r="C1001" s="871"/>
      <c r="D1001" s="871"/>
      <c r="E1001" s="77" t="s">
        <v>33</v>
      </c>
      <c r="F1001" s="318"/>
      <c r="G1001" s="318"/>
      <c r="H1001" s="105"/>
      <c r="I1001" s="394"/>
      <c r="J1001" s="474"/>
      <c r="K1001" s="474"/>
      <c r="L1001" s="571"/>
      <c r="M1001" s="571"/>
      <c r="N1001" s="705"/>
      <c r="O1001" s="705"/>
      <c r="P1001" s="705"/>
      <c r="Q1001" s="705"/>
    </row>
    <row r="1002" spans="1:17" ht="13.5" customHeight="1">
      <c r="B1002" s="871"/>
      <c r="C1002" s="871"/>
      <c r="D1002" s="871"/>
      <c r="E1002" s="77" t="s">
        <v>69</v>
      </c>
      <c r="F1002" s="318">
        <v>16013.77</v>
      </c>
      <c r="G1002" s="318">
        <v>15764.12</v>
      </c>
      <c r="H1002" s="105">
        <f>H1009+H1016+H1023+H1030+H1044+H1051+H1065+H1072+H1079+H1086+H1100+H1107+H1114+H1121+H1128+H1142+H1149+H1156+H1163+H1170+H1184</f>
        <v>3420.0299999999988</v>
      </c>
      <c r="I1002" s="394">
        <f>I1009+I1016+I1023+I1030+I1044+I1051+I1065+I1072+I1079+I1086+I1100+I1107+I1114+I1121+I1128+I1142+I1149+I1156+I1163+I1170+I1184</f>
        <v>2718.25</v>
      </c>
      <c r="J1002" s="474">
        <f>J1009+J1016+J1023+J1030+J1037+J1044+J1051+J1065+J1072+J1079+J1086+J1093+J1100+J1107+J1114+J1121+J1128+J1142+J1149+J1156+J1163+J1170+J1184+J1198+J1205+J1212+J1219</f>
        <v>6724.2599999999993</v>
      </c>
      <c r="K1002" s="474">
        <f>K1009+K1016+K1023+K1030+K1037+K1044+K1051+K1065+K1072+K1079+K1086+K1093+K1100+K1107+K1114+K1121+K1128+K1142+K1149+K1156+K1163+K1170+K1184+K1198+K1205+K1212+K1219</f>
        <v>6180.5199999999995</v>
      </c>
      <c r="L1002" s="571">
        <f>L1009+L1016+L1023+L1030+L1037+L1044+L1051+L1058+L1065+L1072+L1079+L1086+L1093+L1100+L1107+L1114+L1121+L1128+L1135+L1142+L1149+L1156+L1163+L1170+L1177+L1184+L1198+L1205+L1212+L1219</f>
        <v>8762.0588400000015</v>
      </c>
      <c r="M1002" s="571">
        <f>M1009+M1016+M1023+M1030+M1037+M1044+M1051+M1058+M1065+M1072+M1079+M1086+M1093+M1100+M1107+M1114+M1121+M1128+M1135+M1142+M1149+M1156+M1163+M1170+M1177+M1184+M1198+M1205+M1212+M1219</f>
        <v>7536.6690599999984</v>
      </c>
      <c r="N1002" s="705">
        <f>N1009+N1016+N1023+N1030+N1037+N1044+N1051+N1058+N1065+N1072+N1079+N1086+N1093+N1100+N1107+N1114+N1121+N1128+N1135+N1142+N1149+N1156+N1163+N1170+N1177+N1184+N1191+N1198+N1205+N1212+N1219</f>
        <v>10327.471830000002</v>
      </c>
      <c r="O1002" s="705">
        <f t="shared" ref="O1002:Q1002" si="454">O1009+O1016+O1023+O1030+O1037+O1044+O1051+O1058+O1065+O1072+O1079+O1086+O1093+O1100+O1107+O1114+O1121+O1128+O1135+O1142+O1149+O1156+O1163+O1170+O1177+O1184+O1191+O1198+O1205+O1212+O1219</f>
        <v>9436.9412300000022</v>
      </c>
      <c r="P1002" s="705">
        <f t="shared" si="454"/>
        <v>15600.771000000001</v>
      </c>
      <c r="Q1002" s="705">
        <f t="shared" si="454"/>
        <v>15600.773999999999</v>
      </c>
    </row>
    <row r="1003" spans="1:17" ht="13.5" customHeight="1" thickBot="1">
      <c r="B1003" s="890"/>
      <c r="C1003" s="890"/>
      <c r="D1003" s="890"/>
      <c r="E1003" s="174" t="s">
        <v>22</v>
      </c>
      <c r="F1003" s="316"/>
      <c r="G1003" s="316"/>
      <c r="H1003" s="171"/>
      <c r="I1003" s="390"/>
      <c r="J1003" s="478"/>
      <c r="K1003" s="478"/>
      <c r="L1003" s="572"/>
      <c r="M1003" s="572"/>
      <c r="N1003" s="498"/>
      <c r="O1003" s="498"/>
      <c r="P1003" s="498"/>
      <c r="Q1003" s="498"/>
    </row>
    <row r="1004" spans="1:17" ht="13.5" customHeight="1">
      <c r="B1004" s="878"/>
      <c r="C1004" s="881" t="s">
        <v>547</v>
      </c>
      <c r="D1004" s="883" t="s">
        <v>391</v>
      </c>
      <c r="E1004" s="179" t="s">
        <v>19</v>
      </c>
      <c r="F1004" s="180"/>
      <c r="G1004" s="180"/>
      <c r="H1004" s="487">
        <v>173.2</v>
      </c>
      <c r="I1004" s="487">
        <v>125.28</v>
      </c>
      <c r="J1004" s="619">
        <v>363.78</v>
      </c>
      <c r="K1004" s="619">
        <v>292.55</v>
      </c>
      <c r="L1004" s="573">
        <v>555.49199999999996</v>
      </c>
      <c r="M1004" s="573">
        <v>478.93383999999998</v>
      </c>
      <c r="N1004" s="584">
        <v>659.49199999999996</v>
      </c>
      <c r="O1004" s="714">
        <v>658.80847000000006</v>
      </c>
      <c r="P1004" s="180">
        <v>1106.5999999999999</v>
      </c>
      <c r="Q1004" s="182">
        <v>1106.5999999999999</v>
      </c>
    </row>
    <row r="1005" spans="1:17" ht="13.5" customHeight="1">
      <c r="B1005" s="879"/>
      <c r="C1005" s="808"/>
      <c r="D1005" s="807"/>
      <c r="E1005" s="170" t="s">
        <v>20</v>
      </c>
      <c r="F1005" s="392"/>
      <c r="G1005" s="392"/>
      <c r="H1005" s="481"/>
      <c r="I1005" s="481"/>
      <c r="J1005" s="616"/>
      <c r="K1005" s="616"/>
      <c r="L1005" s="542"/>
      <c r="M1005" s="542"/>
      <c r="N1005" s="539"/>
      <c r="O1005" s="30"/>
      <c r="P1005" s="177"/>
      <c r="Q1005" s="176"/>
    </row>
    <row r="1006" spans="1:17" ht="13.5" customHeight="1">
      <c r="B1006" s="879"/>
      <c r="C1006" s="808"/>
      <c r="D1006" s="807"/>
      <c r="E1006" s="170" t="s">
        <v>30</v>
      </c>
      <c r="F1006" s="392"/>
      <c r="G1006" s="392"/>
      <c r="H1006" s="481">
        <v>0</v>
      </c>
      <c r="I1006" s="481">
        <v>0</v>
      </c>
      <c r="J1006" s="616">
        <v>0</v>
      </c>
      <c r="K1006" s="616">
        <v>0</v>
      </c>
      <c r="L1006" s="542">
        <v>0</v>
      </c>
      <c r="M1006" s="542">
        <v>0</v>
      </c>
      <c r="N1006" s="539">
        <v>0</v>
      </c>
      <c r="O1006" s="30">
        <v>0</v>
      </c>
      <c r="P1006" s="177">
        <v>0</v>
      </c>
      <c r="Q1006" s="176">
        <v>0</v>
      </c>
    </row>
    <row r="1007" spans="1:17" ht="13.5" customHeight="1">
      <c r="B1007" s="879"/>
      <c r="C1007" s="808"/>
      <c r="D1007" s="807"/>
      <c r="E1007" s="170" t="s">
        <v>21</v>
      </c>
      <c r="F1007" s="392"/>
      <c r="G1007" s="392"/>
      <c r="H1007" s="481">
        <v>173.2</v>
      </c>
      <c r="I1007" s="481">
        <v>125.28</v>
      </c>
      <c r="J1007" s="616">
        <v>363.78</v>
      </c>
      <c r="K1007" s="616">
        <v>292.55</v>
      </c>
      <c r="L1007" s="542">
        <v>555.49199999999996</v>
      </c>
      <c r="M1007" s="542">
        <v>478.93383999999998</v>
      </c>
      <c r="N1007" s="539">
        <v>659.49199999999996</v>
      </c>
      <c r="O1007" s="30">
        <v>658.80847000000006</v>
      </c>
      <c r="P1007" s="177">
        <v>1106.5999999999999</v>
      </c>
      <c r="Q1007" s="176">
        <v>1106.5999999999999</v>
      </c>
    </row>
    <row r="1008" spans="1:17" ht="13.5" customHeight="1">
      <c r="B1008" s="879"/>
      <c r="C1008" s="808"/>
      <c r="D1008" s="807"/>
      <c r="E1008" s="170" t="s">
        <v>33</v>
      </c>
      <c r="F1008" s="392"/>
      <c r="G1008" s="392"/>
      <c r="H1008" s="481"/>
      <c r="I1008" s="481"/>
      <c r="J1008" s="616"/>
      <c r="K1008" s="616"/>
      <c r="L1008" s="542"/>
      <c r="M1008" s="542"/>
      <c r="N1008" s="539"/>
      <c r="O1008" s="30"/>
      <c r="P1008" s="177"/>
      <c r="Q1008" s="176"/>
    </row>
    <row r="1009" spans="2:17" ht="13.5" customHeight="1">
      <c r="B1009" s="879"/>
      <c r="C1009" s="808"/>
      <c r="D1009" s="807"/>
      <c r="E1009" s="170" t="s">
        <v>69</v>
      </c>
      <c r="F1009" s="392"/>
      <c r="G1009" s="392"/>
      <c r="H1009" s="481">
        <v>0</v>
      </c>
      <c r="I1009" s="481">
        <v>0</v>
      </c>
      <c r="J1009" s="616">
        <v>0</v>
      </c>
      <c r="K1009" s="616">
        <v>0</v>
      </c>
      <c r="L1009" s="542">
        <v>0</v>
      </c>
      <c r="M1009" s="542">
        <v>0</v>
      </c>
      <c r="N1009" s="539">
        <v>0</v>
      </c>
      <c r="O1009" s="30">
        <v>0</v>
      </c>
      <c r="P1009" s="177">
        <v>0</v>
      </c>
      <c r="Q1009" s="176">
        <v>0</v>
      </c>
    </row>
    <row r="1010" spans="2:17" ht="13.5" customHeight="1" thickBot="1">
      <c r="B1010" s="880"/>
      <c r="C1010" s="882"/>
      <c r="D1010" s="884"/>
      <c r="E1010" s="183" t="s">
        <v>22</v>
      </c>
      <c r="F1010" s="184"/>
      <c r="G1010" s="184"/>
      <c r="H1010" s="488"/>
      <c r="I1010" s="488"/>
      <c r="J1010" s="620"/>
      <c r="K1010" s="620"/>
      <c r="L1010" s="574"/>
      <c r="M1010" s="574"/>
      <c r="N1010" s="590"/>
      <c r="O1010" s="222"/>
      <c r="P1010" s="184"/>
      <c r="Q1010" s="186"/>
    </row>
    <row r="1011" spans="2:17" ht="13.5" customHeight="1">
      <c r="B1011" s="875"/>
      <c r="C1011" s="885" t="s">
        <v>185</v>
      </c>
      <c r="D1011" s="873" t="s">
        <v>391</v>
      </c>
      <c r="E1011" s="179" t="s">
        <v>19</v>
      </c>
      <c r="F1011" s="180"/>
      <c r="G1011" s="180"/>
      <c r="H1011" s="487">
        <v>12.4</v>
      </c>
      <c r="I1011" s="487">
        <v>0</v>
      </c>
      <c r="J1011" s="619">
        <v>86.4</v>
      </c>
      <c r="K1011" s="619">
        <v>22.9</v>
      </c>
      <c r="L1011" s="573">
        <v>175</v>
      </c>
      <c r="M1011" s="573">
        <v>134.36321000000001</v>
      </c>
      <c r="N1011" s="584">
        <v>247.94200000000001</v>
      </c>
      <c r="O1011" s="714">
        <v>175.73321000000001</v>
      </c>
      <c r="P1011" s="180">
        <v>0</v>
      </c>
      <c r="Q1011" s="182">
        <v>0</v>
      </c>
    </row>
    <row r="1012" spans="2:17" ht="13.5" customHeight="1">
      <c r="B1012" s="876"/>
      <c r="C1012" s="843"/>
      <c r="D1012" s="826"/>
      <c r="E1012" s="170" t="s">
        <v>20</v>
      </c>
      <c r="F1012" s="392"/>
      <c r="G1012" s="392"/>
      <c r="H1012" s="481"/>
      <c r="I1012" s="481"/>
      <c r="J1012" s="616"/>
      <c r="K1012" s="616"/>
      <c r="L1012" s="542"/>
      <c r="M1012" s="542"/>
      <c r="N1012" s="539"/>
      <c r="O1012" s="30"/>
      <c r="P1012" s="177"/>
      <c r="Q1012" s="176"/>
    </row>
    <row r="1013" spans="2:17" ht="13.5" customHeight="1">
      <c r="B1013" s="876"/>
      <c r="C1013" s="843"/>
      <c r="D1013" s="826"/>
      <c r="E1013" s="170" t="s">
        <v>30</v>
      </c>
      <c r="F1013" s="392"/>
      <c r="G1013" s="392"/>
      <c r="H1013" s="481">
        <v>0</v>
      </c>
      <c r="I1013" s="481">
        <v>0</v>
      </c>
      <c r="J1013" s="616">
        <v>0</v>
      </c>
      <c r="K1013" s="616">
        <v>0</v>
      </c>
      <c r="L1013" s="542">
        <v>0</v>
      </c>
      <c r="M1013" s="542">
        <v>0</v>
      </c>
      <c r="N1013" s="539">
        <v>0</v>
      </c>
      <c r="O1013" s="30">
        <v>0</v>
      </c>
      <c r="P1013" s="177">
        <v>0</v>
      </c>
      <c r="Q1013" s="176">
        <v>0</v>
      </c>
    </row>
    <row r="1014" spans="2:17" ht="13.5" customHeight="1">
      <c r="B1014" s="876"/>
      <c r="C1014" s="843"/>
      <c r="D1014" s="826"/>
      <c r="E1014" s="170" t="s">
        <v>21</v>
      </c>
      <c r="F1014" s="392"/>
      <c r="G1014" s="392"/>
      <c r="H1014" s="481">
        <v>12.4</v>
      </c>
      <c r="I1014" s="481">
        <v>0</v>
      </c>
      <c r="J1014" s="616">
        <v>86.4</v>
      </c>
      <c r="K1014" s="616">
        <v>22.9</v>
      </c>
      <c r="L1014" s="542">
        <v>175</v>
      </c>
      <c r="M1014" s="542">
        <v>134.36321000000001</v>
      </c>
      <c r="N1014" s="539">
        <v>247.94200000000001</v>
      </c>
      <c r="O1014" s="30">
        <v>175.73321000000001</v>
      </c>
      <c r="P1014" s="177">
        <v>0</v>
      </c>
      <c r="Q1014" s="176">
        <v>0</v>
      </c>
    </row>
    <row r="1015" spans="2:17" ht="13.5" customHeight="1">
      <c r="B1015" s="876"/>
      <c r="C1015" s="843"/>
      <c r="D1015" s="826"/>
      <c r="E1015" s="170" t="s">
        <v>33</v>
      </c>
      <c r="F1015" s="392"/>
      <c r="G1015" s="392"/>
      <c r="H1015" s="481"/>
      <c r="I1015" s="481"/>
      <c r="J1015" s="616"/>
      <c r="K1015" s="616"/>
      <c r="L1015" s="542"/>
      <c r="M1015" s="542"/>
      <c r="N1015" s="539"/>
      <c r="O1015" s="30"/>
      <c r="P1015" s="177"/>
      <c r="Q1015" s="176"/>
    </row>
    <row r="1016" spans="2:17" ht="13.5" customHeight="1">
      <c r="B1016" s="876"/>
      <c r="C1016" s="843"/>
      <c r="D1016" s="826"/>
      <c r="E1016" s="170" t="s">
        <v>69</v>
      </c>
      <c r="F1016" s="392"/>
      <c r="G1016" s="392"/>
      <c r="H1016" s="481">
        <v>0</v>
      </c>
      <c r="I1016" s="481">
        <v>0</v>
      </c>
      <c r="J1016" s="616">
        <v>0</v>
      </c>
      <c r="K1016" s="616">
        <v>0</v>
      </c>
      <c r="L1016" s="542">
        <v>0</v>
      </c>
      <c r="M1016" s="542">
        <v>0</v>
      </c>
      <c r="N1016" s="539">
        <v>0</v>
      </c>
      <c r="O1016" s="30">
        <v>0</v>
      </c>
      <c r="P1016" s="177">
        <v>0</v>
      </c>
      <c r="Q1016" s="176">
        <v>0</v>
      </c>
    </row>
    <row r="1017" spans="2:17" ht="13.5" customHeight="1" thickBot="1">
      <c r="B1017" s="877"/>
      <c r="C1017" s="886"/>
      <c r="D1017" s="874"/>
      <c r="E1017" s="183" t="s">
        <v>22</v>
      </c>
      <c r="F1017" s="184"/>
      <c r="G1017" s="184"/>
      <c r="H1017" s="488"/>
      <c r="I1017" s="488"/>
      <c r="J1017" s="620"/>
      <c r="K1017" s="620"/>
      <c r="L1017" s="574"/>
      <c r="M1017" s="574"/>
      <c r="N1017" s="590"/>
      <c r="O1017" s="222"/>
      <c r="P1017" s="184"/>
      <c r="Q1017" s="186"/>
    </row>
    <row r="1018" spans="2:17" ht="13.5" customHeight="1">
      <c r="B1018" s="875"/>
      <c r="C1018" s="885" t="s">
        <v>186</v>
      </c>
      <c r="D1018" s="873" t="s">
        <v>391</v>
      </c>
      <c r="E1018" s="179" t="s">
        <v>19</v>
      </c>
      <c r="F1018" s="180"/>
      <c r="G1018" s="180"/>
      <c r="H1018" s="487">
        <v>52.24</v>
      </c>
      <c r="I1018" s="487">
        <v>50.73</v>
      </c>
      <c r="J1018" s="619">
        <v>234.88</v>
      </c>
      <c r="K1018" s="619">
        <v>71.72</v>
      </c>
      <c r="L1018" s="573">
        <v>199.166</v>
      </c>
      <c r="M1018" s="573">
        <v>160.60929999999999</v>
      </c>
      <c r="N1018" s="584">
        <v>199.166</v>
      </c>
      <c r="O1018" s="714">
        <v>199.166</v>
      </c>
      <c r="P1018" s="180">
        <v>0</v>
      </c>
      <c r="Q1018" s="182">
        <v>0</v>
      </c>
    </row>
    <row r="1019" spans="2:17" ht="13.5" customHeight="1">
      <c r="B1019" s="876"/>
      <c r="C1019" s="843"/>
      <c r="D1019" s="826"/>
      <c r="E1019" s="170" t="s">
        <v>20</v>
      </c>
      <c r="F1019" s="392"/>
      <c r="G1019" s="392"/>
      <c r="H1019" s="481"/>
      <c r="I1019" s="481"/>
      <c r="J1019" s="616"/>
      <c r="K1019" s="616"/>
      <c r="L1019" s="542"/>
      <c r="M1019" s="542"/>
      <c r="N1019" s="539"/>
      <c r="O1019" s="30"/>
      <c r="P1019" s="177"/>
      <c r="Q1019" s="176"/>
    </row>
    <row r="1020" spans="2:17" ht="13.5" customHeight="1">
      <c r="B1020" s="876"/>
      <c r="C1020" s="843"/>
      <c r="D1020" s="826"/>
      <c r="E1020" s="170" t="s">
        <v>30</v>
      </c>
      <c r="F1020" s="392"/>
      <c r="G1020" s="392"/>
      <c r="H1020" s="481">
        <v>0</v>
      </c>
      <c r="I1020" s="481">
        <v>0</v>
      </c>
      <c r="J1020" s="616">
        <v>0</v>
      </c>
      <c r="K1020" s="616">
        <v>0</v>
      </c>
      <c r="L1020" s="542">
        <v>0</v>
      </c>
      <c r="M1020" s="542">
        <v>0</v>
      </c>
      <c r="N1020" s="539">
        <v>0</v>
      </c>
      <c r="O1020" s="30">
        <v>0</v>
      </c>
      <c r="P1020" s="177">
        <v>0</v>
      </c>
      <c r="Q1020" s="176">
        <v>0</v>
      </c>
    </row>
    <row r="1021" spans="2:17" ht="13.5" customHeight="1">
      <c r="B1021" s="876"/>
      <c r="C1021" s="843"/>
      <c r="D1021" s="826"/>
      <c r="E1021" s="170" t="s">
        <v>21</v>
      </c>
      <c r="F1021" s="392"/>
      <c r="G1021" s="392"/>
      <c r="H1021" s="481">
        <v>52.24</v>
      </c>
      <c r="I1021" s="481">
        <v>50.73</v>
      </c>
      <c r="J1021" s="616">
        <v>234.88</v>
      </c>
      <c r="K1021" s="616">
        <v>71.72</v>
      </c>
      <c r="L1021" s="542">
        <v>199.166</v>
      </c>
      <c r="M1021" s="542">
        <v>160.60929999999999</v>
      </c>
      <c r="N1021" s="539">
        <v>199.166</v>
      </c>
      <c r="O1021" s="30">
        <v>199.166</v>
      </c>
      <c r="P1021" s="177">
        <v>0</v>
      </c>
      <c r="Q1021" s="176">
        <v>0</v>
      </c>
    </row>
    <row r="1022" spans="2:17" ht="13.5" customHeight="1">
      <c r="B1022" s="876"/>
      <c r="C1022" s="843"/>
      <c r="D1022" s="826"/>
      <c r="E1022" s="170" t="s">
        <v>33</v>
      </c>
      <c r="F1022" s="392"/>
      <c r="G1022" s="392"/>
      <c r="H1022" s="481"/>
      <c r="I1022" s="481"/>
      <c r="J1022" s="616"/>
      <c r="K1022" s="616"/>
      <c r="L1022" s="542"/>
      <c r="M1022" s="542"/>
      <c r="N1022" s="539"/>
      <c r="O1022" s="30"/>
      <c r="P1022" s="177"/>
      <c r="Q1022" s="176"/>
    </row>
    <row r="1023" spans="2:17" ht="13.5" customHeight="1">
      <c r="B1023" s="876"/>
      <c r="C1023" s="843"/>
      <c r="D1023" s="826"/>
      <c r="E1023" s="170" t="s">
        <v>69</v>
      </c>
      <c r="F1023" s="392"/>
      <c r="G1023" s="392"/>
      <c r="H1023" s="481">
        <v>0</v>
      </c>
      <c r="I1023" s="481">
        <v>0</v>
      </c>
      <c r="J1023" s="616">
        <v>0</v>
      </c>
      <c r="K1023" s="616">
        <v>0</v>
      </c>
      <c r="L1023" s="542">
        <v>0</v>
      </c>
      <c r="M1023" s="542">
        <v>0</v>
      </c>
      <c r="N1023" s="539">
        <v>0</v>
      </c>
      <c r="O1023" s="30">
        <v>0</v>
      </c>
      <c r="P1023" s="177">
        <v>0</v>
      </c>
      <c r="Q1023" s="176"/>
    </row>
    <row r="1024" spans="2:17" ht="13.5" customHeight="1" thickBot="1">
      <c r="B1024" s="877"/>
      <c r="C1024" s="886"/>
      <c r="D1024" s="874"/>
      <c r="E1024" s="183" t="s">
        <v>22</v>
      </c>
      <c r="F1024" s="184"/>
      <c r="G1024" s="184"/>
      <c r="H1024" s="488"/>
      <c r="I1024" s="488"/>
      <c r="J1024" s="620"/>
      <c r="K1024" s="620"/>
      <c r="L1024" s="574"/>
      <c r="M1024" s="574"/>
      <c r="N1024" s="590"/>
      <c r="O1024" s="222"/>
      <c r="P1024" s="184"/>
      <c r="Q1024" s="186">
        <v>0</v>
      </c>
    </row>
    <row r="1025" spans="2:17" ht="13.5" customHeight="1">
      <c r="B1025" s="875"/>
      <c r="C1025" s="885" t="s">
        <v>191</v>
      </c>
      <c r="D1025" s="885" t="s">
        <v>392</v>
      </c>
      <c r="E1025" s="187" t="s">
        <v>19</v>
      </c>
      <c r="F1025" s="180"/>
      <c r="G1025" s="180"/>
      <c r="H1025" s="487">
        <v>288.51</v>
      </c>
      <c r="I1025" s="487">
        <v>232.9</v>
      </c>
      <c r="J1025" s="619">
        <v>605.63</v>
      </c>
      <c r="K1025" s="619">
        <v>585.39</v>
      </c>
      <c r="L1025" s="573">
        <v>1243.5489500000001</v>
      </c>
      <c r="M1025" s="573">
        <v>1052.80267</v>
      </c>
      <c r="N1025" s="584">
        <v>1628.43552</v>
      </c>
      <c r="O1025" s="714">
        <v>1626.74882</v>
      </c>
      <c r="P1025" s="180">
        <v>2015.8140000000001</v>
      </c>
      <c r="Q1025" s="180">
        <v>2015.8140000000001</v>
      </c>
    </row>
    <row r="1026" spans="2:17" ht="13.5" customHeight="1">
      <c r="B1026" s="876"/>
      <c r="C1026" s="843"/>
      <c r="D1026" s="843"/>
      <c r="E1026" s="169" t="s">
        <v>20</v>
      </c>
      <c r="F1026" s="392"/>
      <c r="G1026" s="392"/>
      <c r="H1026" s="481"/>
      <c r="I1026" s="481"/>
      <c r="J1026" s="616"/>
      <c r="K1026" s="616"/>
      <c r="L1026" s="542"/>
      <c r="M1026" s="542"/>
      <c r="N1026" s="539"/>
      <c r="O1026" s="30"/>
      <c r="P1026" s="177"/>
      <c r="Q1026" s="177"/>
    </row>
    <row r="1027" spans="2:17" ht="13.5" customHeight="1">
      <c r="B1027" s="876"/>
      <c r="C1027" s="843"/>
      <c r="D1027" s="843"/>
      <c r="E1027" s="169" t="s">
        <v>30</v>
      </c>
      <c r="F1027" s="392"/>
      <c r="G1027" s="392"/>
      <c r="H1027" s="481">
        <v>0</v>
      </c>
      <c r="I1027" s="481">
        <v>0</v>
      </c>
      <c r="J1027" s="616">
        <v>0</v>
      </c>
      <c r="K1027" s="616">
        <v>0</v>
      </c>
      <c r="L1027" s="542">
        <v>0</v>
      </c>
      <c r="M1027" s="542">
        <v>0</v>
      </c>
      <c r="N1027" s="539">
        <v>0</v>
      </c>
      <c r="O1027" s="30">
        <v>0</v>
      </c>
      <c r="P1027" s="177">
        <v>0</v>
      </c>
      <c r="Q1027" s="177">
        <v>0</v>
      </c>
    </row>
    <row r="1028" spans="2:17" ht="13.5" customHeight="1">
      <c r="B1028" s="876"/>
      <c r="C1028" s="843"/>
      <c r="D1028" s="843"/>
      <c r="E1028" s="169" t="s">
        <v>21</v>
      </c>
      <c r="F1028" s="392"/>
      <c r="G1028" s="392"/>
      <c r="H1028" s="481">
        <v>0</v>
      </c>
      <c r="I1028" s="481">
        <v>0</v>
      </c>
      <c r="J1028" s="616">
        <v>0</v>
      </c>
      <c r="K1028" s="616">
        <v>0</v>
      </c>
      <c r="L1028" s="542">
        <v>0</v>
      </c>
      <c r="M1028" s="542">
        <v>0</v>
      </c>
      <c r="N1028" s="539">
        <v>0</v>
      </c>
      <c r="O1028" s="30">
        <v>0</v>
      </c>
      <c r="P1028" s="177">
        <v>0</v>
      </c>
      <c r="Q1028" s="177">
        <v>0</v>
      </c>
    </row>
    <row r="1029" spans="2:17" ht="13.5" customHeight="1">
      <c r="B1029" s="876"/>
      <c r="C1029" s="843"/>
      <c r="D1029" s="843"/>
      <c r="E1029" s="169" t="s">
        <v>33</v>
      </c>
      <c r="F1029" s="392"/>
      <c r="G1029" s="392"/>
      <c r="H1029" s="481"/>
      <c r="I1029" s="481"/>
      <c r="J1029" s="616"/>
      <c r="K1029" s="616"/>
      <c r="L1029" s="542"/>
      <c r="M1029" s="542"/>
      <c r="N1029" s="539"/>
      <c r="O1029" s="30"/>
      <c r="P1029" s="177"/>
      <c r="Q1029" s="177"/>
    </row>
    <row r="1030" spans="2:17" ht="13.5" customHeight="1">
      <c r="B1030" s="876"/>
      <c r="C1030" s="843"/>
      <c r="D1030" s="843"/>
      <c r="E1030" s="169" t="s">
        <v>69</v>
      </c>
      <c r="F1030" s="392"/>
      <c r="G1030" s="392"/>
      <c r="H1030" s="481">
        <v>288.51</v>
      </c>
      <c r="I1030" s="481">
        <v>232.9</v>
      </c>
      <c r="J1030" s="616">
        <v>605.63</v>
      </c>
      <c r="K1030" s="616">
        <v>585.39</v>
      </c>
      <c r="L1030" s="542">
        <v>1243.5489500000001</v>
      </c>
      <c r="M1030" s="542">
        <v>1052.80267</v>
      </c>
      <c r="N1030" s="539">
        <v>1628.43552</v>
      </c>
      <c r="O1030" s="30">
        <v>1626.74882</v>
      </c>
      <c r="P1030" s="177">
        <v>2015.8140000000001</v>
      </c>
      <c r="Q1030" s="177">
        <v>2015.8140000000001</v>
      </c>
    </row>
    <row r="1031" spans="2:17" ht="13.5" customHeight="1" thickBot="1">
      <c r="B1031" s="877"/>
      <c r="C1031" s="886"/>
      <c r="D1031" s="886"/>
      <c r="E1031" s="188" t="s">
        <v>22</v>
      </c>
      <c r="F1031" s="184"/>
      <c r="G1031" s="184"/>
      <c r="H1031" s="488"/>
      <c r="I1031" s="488"/>
      <c r="J1031" s="620"/>
      <c r="K1031" s="620"/>
      <c r="L1031" s="574"/>
      <c r="M1031" s="574"/>
      <c r="N1031" s="590"/>
      <c r="O1031" s="222"/>
      <c r="P1031" s="184"/>
      <c r="Q1031" s="184"/>
    </row>
    <row r="1032" spans="2:17" s="468" customFormat="1" ht="13.5" customHeight="1">
      <c r="B1032" s="875"/>
      <c r="C1032" s="885" t="s">
        <v>193</v>
      </c>
      <c r="D1032" s="885" t="s">
        <v>392</v>
      </c>
      <c r="E1032" s="487" t="s">
        <v>19</v>
      </c>
      <c r="F1032" s="180"/>
      <c r="G1032" s="180"/>
      <c r="H1032" s="487">
        <v>0</v>
      </c>
      <c r="I1032" s="487">
        <v>0</v>
      </c>
      <c r="J1032" s="619">
        <v>0.52</v>
      </c>
      <c r="K1032" s="619">
        <v>0</v>
      </c>
      <c r="L1032" s="573">
        <v>0.52</v>
      </c>
      <c r="M1032" s="573">
        <v>0.19500000000000001</v>
      </c>
      <c r="N1032" s="584">
        <v>0.52</v>
      </c>
      <c r="O1032" s="714">
        <v>0.52</v>
      </c>
      <c r="P1032" s="180">
        <v>0</v>
      </c>
      <c r="Q1032" s="180">
        <v>0</v>
      </c>
    </row>
    <row r="1033" spans="2:17" s="468" customFormat="1" ht="13.5" customHeight="1">
      <c r="B1033" s="876"/>
      <c r="C1033" s="843"/>
      <c r="D1033" s="843"/>
      <c r="E1033" s="481" t="s">
        <v>20</v>
      </c>
      <c r="F1033" s="484"/>
      <c r="G1033" s="484"/>
      <c r="H1033" s="481"/>
      <c r="I1033" s="481"/>
      <c r="J1033" s="616"/>
      <c r="K1033" s="616"/>
      <c r="L1033" s="542"/>
      <c r="M1033" s="542"/>
      <c r="N1033" s="539"/>
      <c r="O1033" s="30"/>
      <c r="P1033" s="484"/>
      <c r="Q1033" s="484"/>
    </row>
    <row r="1034" spans="2:17" s="468" customFormat="1" ht="13.5" customHeight="1">
      <c r="B1034" s="876"/>
      <c r="C1034" s="843"/>
      <c r="D1034" s="843"/>
      <c r="E1034" s="481" t="s">
        <v>30</v>
      </c>
      <c r="F1034" s="484"/>
      <c r="G1034" s="484"/>
      <c r="H1034" s="481">
        <v>0</v>
      </c>
      <c r="I1034" s="481">
        <v>0</v>
      </c>
      <c r="J1034" s="616">
        <v>0</v>
      </c>
      <c r="K1034" s="616">
        <v>0</v>
      </c>
      <c r="L1034" s="542">
        <v>0</v>
      </c>
      <c r="M1034" s="542">
        <v>0</v>
      </c>
      <c r="N1034" s="539">
        <v>0</v>
      </c>
      <c r="O1034" s="30">
        <v>0</v>
      </c>
      <c r="P1034" s="484">
        <v>0</v>
      </c>
      <c r="Q1034" s="484">
        <v>0</v>
      </c>
    </row>
    <row r="1035" spans="2:17" s="468" customFormat="1" ht="13.5" customHeight="1">
      <c r="B1035" s="876"/>
      <c r="C1035" s="843"/>
      <c r="D1035" s="843"/>
      <c r="E1035" s="481" t="s">
        <v>21</v>
      </c>
      <c r="F1035" s="484"/>
      <c r="G1035" s="484"/>
      <c r="H1035" s="481">
        <v>0</v>
      </c>
      <c r="I1035" s="481">
        <v>0</v>
      </c>
      <c r="J1035" s="616">
        <v>0</v>
      </c>
      <c r="K1035" s="616">
        <v>0</v>
      </c>
      <c r="L1035" s="542">
        <v>0</v>
      </c>
      <c r="M1035" s="542">
        <v>0</v>
      </c>
      <c r="N1035" s="539">
        <v>0</v>
      </c>
      <c r="O1035" s="30">
        <v>0</v>
      </c>
      <c r="P1035" s="484">
        <v>0</v>
      </c>
      <c r="Q1035" s="484">
        <v>0</v>
      </c>
    </row>
    <row r="1036" spans="2:17" s="468" customFormat="1" ht="13.5" customHeight="1">
      <c r="B1036" s="876"/>
      <c r="C1036" s="843"/>
      <c r="D1036" s="843"/>
      <c r="E1036" s="481" t="s">
        <v>33</v>
      </c>
      <c r="F1036" s="484"/>
      <c r="G1036" s="484"/>
      <c r="H1036" s="481"/>
      <c r="I1036" s="481"/>
      <c r="J1036" s="616"/>
      <c r="K1036" s="616"/>
      <c r="L1036" s="542"/>
      <c r="M1036" s="542"/>
      <c r="N1036" s="539"/>
      <c r="O1036" s="30"/>
      <c r="P1036" s="484"/>
      <c r="Q1036" s="484"/>
    </row>
    <row r="1037" spans="2:17" s="468" customFormat="1" ht="13.5" customHeight="1">
      <c r="B1037" s="876"/>
      <c r="C1037" s="843"/>
      <c r="D1037" s="843"/>
      <c r="E1037" s="481" t="s">
        <v>69</v>
      </c>
      <c r="F1037" s="484"/>
      <c r="G1037" s="484"/>
      <c r="H1037" s="481">
        <v>0</v>
      </c>
      <c r="I1037" s="481">
        <v>0</v>
      </c>
      <c r="J1037" s="616">
        <v>0.52</v>
      </c>
      <c r="K1037" s="616">
        <v>0</v>
      </c>
      <c r="L1037" s="542">
        <v>0.52</v>
      </c>
      <c r="M1037" s="542">
        <v>0.19500000000000001</v>
      </c>
      <c r="N1037" s="539">
        <v>0.52</v>
      </c>
      <c r="O1037" s="30">
        <v>0.52</v>
      </c>
      <c r="P1037" s="484">
        <v>0</v>
      </c>
      <c r="Q1037" s="484">
        <v>0</v>
      </c>
    </row>
    <row r="1038" spans="2:17" s="468" customFormat="1" ht="13.5" customHeight="1" thickBot="1">
      <c r="B1038" s="877"/>
      <c r="C1038" s="886"/>
      <c r="D1038" s="886"/>
      <c r="E1038" s="488" t="s">
        <v>22</v>
      </c>
      <c r="F1038" s="184"/>
      <c r="G1038" s="184"/>
      <c r="H1038" s="488"/>
      <c r="I1038" s="488"/>
      <c r="J1038" s="620"/>
      <c r="K1038" s="620"/>
      <c r="L1038" s="574"/>
      <c r="M1038" s="574"/>
      <c r="N1038" s="590"/>
      <c r="O1038" s="222"/>
      <c r="P1038" s="184"/>
      <c r="Q1038" s="184"/>
    </row>
    <row r="1039" spans="2:17" s="119" customFormat="1" ht="13.5" customHeight="1">
      <c r="B1039" s="875"/>
      <c r="C1039" s="885" t="s">
        <v>820</v>
      </c>
      <c r="D1039" s="873" t="s">
        <v>392</v>
      </c>
      <c r="E1039" s="179" t="s">
        <v>19</v>
      </c>
      <c r="F1039" s="180"/>
      <c r="G1039" s="180"/>
      <c r="H1039" s="487">
        <v>115.31</v>
      </c>
      <c r="I1039" s="487">
        <v>63</v>
      </c>
      <c r="J1039" s="619">
        <v>252</v>
      </c>
      <c r="K1039" s="619">
        <v>168.71</v>
      </c>
      <c r="L1039" s="573">
        <v>376.42696000000001</v>
      </c>
      <c r="M1039" s="573">
        <v>265.97537999999997</v>
      </c>
      <c r="N1039" s="584">
        <v>435.17709000000002</v>
      </c>
      <c r="O1039" s="714">
        <v>357.03001999999998</v>
      </c>
      <c r="P1039" s="180">
        <v>0</v>
      </c>
      <c r="Q1039" s="180">
        <v>0</v>
      </c>
    </row>
    <row r="1040" spans="2:17" s="119" customFormat="1" ht="13.5" customHeight="1">
      <c r="B1040" s="876"/>
      <c r="C1040" s="843"/>
      <c r="D1040" s="826"/>
      <c r="E1040" s="170" t="s">
        <v>20</v>
      </c>
      <c r="F1040" s="392"/>
      <c r="G1040" s="392"/>
      <c r="H1040" s="481"/>
      <c r="I1040" s="481"/>
      <c r="J1040" s="616"/>
      <c r="K1040" s="616"/>
      <c r="L1040" s="542"/>
      <c r="M1040" s="542"/>
      <c r="N1040" s="539"/>
      <c r="O1040" s="30"/>
      <c r="P1040" s="392"/>
      <c r="Q1040" s="392"/>
    </row>
    <row r="1041" spans="2:17" s="119" customFormat="1" ht="13.5" customHeight="1">
      <c r="B1041" s="876"/>
      <c r="C1041" s="843"/>
      <c r="D1041" s="826"/>
      <c r="E1041" s="170" t="s">
        <v>30</v>
      </c>
      <c r="F1041" s="392"/>
      <c r="G1041" s="392"/>
      <c r="H1041" s="481">
        <v>0</v>
      </c>
      <c r="I1041" s="481">
        <v>0</v>
      </c>
      <c r="J1041" s="616">
        <v>0</v>
      </c>
      <c r="K1041" s="616">
        <v>0</v>
      </c>
      <c r="L1041" s="542">
        <v>0</v>
      </c>
      <c r="M1041" s="542">
        <v>0</v>
      </c>
      <c r="N1041" s="539">
        <v>0</v>
      </c>
      <c r="O1041" s="30">
        <v>0</v>
      </c>
      <c r="P1041" s="392">
        <v>0</v>
      </c>
      <c r="Q1041" s="392">
        <v>0</v>
      </c>
    </row>
    <row r="1042" spans="2:17" s="119" customFormat="1" ht="13.5" customHeight="1">
      <c r="B1042" s="876"/>
      <c r="C1042" s="843"/>
      <c r="D1042" s="826"/>
      <c r="E1042" s="170" t="s">
        <v>21</v>
      </c>
      <c r="F1042" s="392"/>
      <c r="G1042" s="392"/>
      <c r="H1042" s="481">
        <v>0</v>
      </c>
      <c r="I1042" s="481">
        <v>0</v>
      </c>
      <c r="J1042" s="616">
        <v>0</v>
      </c>
      <c r="K1042" s="616">
        <v>0</v>
      </c>
      <c r="L1042" s="542">
        <v>0</v>
      </c>
      <c r="M1042" s="542">
        <v>0</v>
      </c>
      <c r="N1042" s="539">
        <v>0</v>
      </c>
      <c r="O1042" s="30">
        <v>0</v>
      </c>
      <c r="P1042" s="392">
        <v>0</v>
      </c>
      <c r="Q1042" s="392">
        <v>0</v>
      </c>
    </row>
    <row r="1043" spans="2:17" s="119" customFormat="1" ht="13.5" customHeight="1">
      <c r="B1043" s="876"/>
      <c r="C1043" s="843"/>
      <c r="D1043" s="826"/>
      <c r="E1043" s="170" t="s">
        <v>33</v>
      </c>
      <c r="F1043" s="392"/>
      <c r="G1043" s="392"/>
      <c r="H1043" s="481"/>
      <c r="I1043" s="481"/>
      <c r="J1043" s="616"/>
      <c r="K1043" s="616"/>
      <c r="L1043" s="542"/>
      <c r="M1043" s="542"/>
      <c r="N1043" s="539"/>
      <c r="O1043" s="30"/>
      <c r="P1043" s="392"/>
      <c r="Q1043" s="392"/>
    </row>
    <row r="1044" spans="2:17" s="119" customFormat="1" ht="13.5" customHeight="1">
      <c r="B1044" s="876"/>
      <c r="C1044" s="843"/>
      <c r="D1044" s="826"/>
      <c r="E1044" s="170" t="s">
        <v>69</v>
      </c>
      <c r="F1044" s="392"/>
      <c r="G1044" s="392"/>
      <c r="H1044" s="481">
        <v>115.31</v>
      </c>
      <c r="I1044" s="481">
        <v>63</v>
      </c>
      <c r="J1044" s="616">
        <v>252</v>
      </c>
      <c r="K1044" s="616">
        <v>168.71</v>
      </c>
      <c r="L1044" s="542">
        <v>376.42696000000001</v>
      </c>
      <c r="M1044" s="542">
        <v>265.97537999999997</v>
      </c>
      <c r="N1044" s="539">
        <v>435.17709000000002</v>
      </c>
      <c r="O1044" s="30">
        <v>357.03001999999998</v>
      </c>
      <c r="P1044" s="392">
        <v>0</v>
      </c>
      <c r="Q1044" s="392">
        <v>0</v>
      </c>
    </row>
    <row r="1045" spans="2:17" s="119" customFormat="1" ht="13.5" customHeight="1" thickBot="1">
      <c r="B1045" s="877"/>
      <c r="C1045" s="886"/>
      <c r="D1045" s="874"/>
      <c r="E1045" s="183" t="s">
        <v>22</v>
      </c>
      <c r="F1045" s="184"/>
      <c r="G1045" s="184"/>
      <c r="H1045" s="488"/>
      <c r="I1045" s="488"/>
      <c r="J1045" s="620"/>
      <c r="K1045" s="620"/>
      <c r="L1045" s="574"/>
      <c r="M1045" s="574"/>
      <c r="N1045" s="590"/>
      <c r="O1045" s="222"/>
      <c r="P1045" s="184"/>
      <c r="Q1045" s="184"/>
    </row>
    <row r="1046" spans="2:17" ht="13.5" customHeight="1">
      <c r="B1046" s="875"/>
      <c r="C1046" s="885" t="s">
        <v>821</v>
      </c>
      <c r="D1046" s="873" t="s">
        <v>392</v>
      </c>
      <c r="E1046" s="179" t="s">
        <v>19</v>
      </c>
      <c r="F1046" s="180"/>
      <c r="G1046" s="180"/>
      <c r="H1046" s="487">
        <v>42.57</v>
      </c>
      <c r="I1046" s="487">
        <v>22.61</v>
      </c>
      <c r="J1046" s="619">
        <v>93.22</v>
      </c>
      <c r="K1046" s="619">
        <v>47.51</v>
      </c>
      <c r="L1046" s="573">
        <v>129.19499999999999</v>
      </c>
      <c r="M1046" s="573">
        <v>113.67</v>
      </c>
      <c r="N1046" s="584">
        <v>430.63116000000002</v>
      </c>
      <c r="O1046" s="714">
        <v>296.27787000000001</v>
      </c>
      <c r="P1046" s="180">
        <v>0</v>
      </c>
      <c r="Q1046" s="182">
        <v>0</v>
      </c>
    </row>
    <row r="1047" spans="2:17" ht="13.5" customHeight="1">
      <c r="B1047" s="876"/>
      <c r="C1047" s="843"/>
      <c r="D1047" s="826"/>
      <c r="E1047" s="170" t="s">
        <v>20</v>
      </c>
      <c r="F1047" s="392"/>
      <c r="G1047" s="392"/>
      <c r="H1047" s="481"/>
      <c r="I1047" s="481"/>
      <c r="J1047" s="616"/>
      <c r="K1047" s="616"/>
      <c r="L1047" s="542"/>
      <c r="M1047" s="542"/>
      <c r="N1047" s="539"/>
      <c r="O1047" s="30"/>
      <c r="P1047" s="392"/>
      <c r="Q1047" s="393"/>
    </row>
    <row r="1048" spans="2:17" ht="13.5" customHeight="1">
      <c r="B1048" s="876"/>
      <c r="C1048" s="843"/>
      <c r="D1048" s="826"/>
      <c r="E1048" s="170" t="s">
        <v>30</v>
      </c>
      <c r="F1048" s="392"/>
      <c r="G1048" s="392"/>
      <c r="H1048" s="481">
        <v>0</v>
      </c>
      <c r="I1048" s="481">
        <v>0</v>
      </c>
      <c r="J1048" s="616">
        <v>0</v>
      </c>
      <c r="K1048" s="616">
        <v>0</v>
      </c>
      <c r="L1048" s="542">
        <v>0</v>
      </c>
      <c r="M1048" s="542">
        <v>0</v>
      </c>
      <c r="N1048" s="539">
        <v>0</v>
      </c>
      <c r="O1048" s="30">
        <v>0</v>
      </c>
      <c r="P1048" s="392">
        <v>0</v>
      </c>
      <c r="Q1048" s="393">
        <v>0</v>
      </c>
    </row>
    <row r="1049" spans="2:17" ht="13.5" customHeight="1">
      <c r="B1049" s="876"/>
      <c r="C1049" s="843"/>
      <c r="D1049" s="826"/>
      <c r="E1049" s="170" t="s">
        <v>21</v>
      </c>
      <c r="F1049" s="392"/>
      <c r="G1049" s="392"/>
      <c r="H1049" s="481">
        <v>0</v>
      </c>
      <c r="I1049" s="481">
        <v>0</v>
      </c>
      <c r="J1049" s="616">
        <v>0</v>
      </c>
      <c r="K1049" s="616">
        <v>0</v>
      </c>
      <c r="L1049" s="542">
        <v>0</v>
      </c>
      <c r="M1049" s="542">
        <v>0</v>
      </c>
      <c r="N1049" s="539">
        <v>0</v>
      </c>
      <c r="O1049" s="30">
        <v>0</v>
      </c>
      <c r="P1049" s="392">
        <v>0</v>
      </c>
      <c r="Q1049" s="393">
        <v>0</v>
      </c>
    </row>
    <row r="1050" spans="2:17" ht="13.5" customHeight="1">
      <c r="B1050" s="876"/>
      <c r="C1050" s="843"/>
      <c r="D1050" s="826"/>
      <c r="E1050" s="170" t="s">
        <v>33</v>
      </c>
      <c r="F1050" s="392"/>
      <c r="G1050" s="392"/>
      <c r="H1050" s="481"/>
      <c r="I1050" s="481"/>
      <c r="J1050" s="616"/>
      <c r="K1050" s="616"/>
      <c r="L1050" s="542"/>
      <c r="M1050" s="542"/>
      <c r="N1050" s="539"/>
      <c r="O1050" s="30"/>
      <c r="P1050" s="392"/>
      <c r="Q1050" s="393"/>
    </row>
    <row r="1051" spans="2:17" ht="13.5" customHeight="1">
      <c r="B1051" s="876"/>
      <c r="C1051" s="843"/>
      <c r="D1051" s="826"/>
      <c r="E1051" s="170" t="s">
        <v>69</v>
      </c>
      <c r="F1051" s="392"/>
      <c r="G1051" s="392"/>
      <c r="H1051" s="481">
        <v>42.57</v>
      </c>
      <c r="I1051" s="481">
        <v>22.61</v>
      </c>
      <c r="J1051" s="616">
        <v>93.22</v>
      </c>
      <c r="K1051" s="616">
        <v>47.51</v>
      </c>
      <c r="L1051" s="542">
        <v>129.19499999999999</v>
      </c>
      <c r="M1051" s="542">
        <v>113.67</v>
      </c>
      <c r="N1051" s="539">
        <v>430.63116000000002</v>
      </c>
      <c r="O1051" s="30">
        <v>296.27787000000001</v>
      </c>
      <c r="P1051" s="392">
        <v>0</v>
      </c>
      <c r="Q1051" s="393">
        <v>0</v>
      </c>
    </row>
    <row r="1052" spans="2:17" ht="13.5" customHeight="1" thickBot="1">
      <c r="B1052" s="876"/>
      <c r="C1052" s="843"/>
      <c r="D1052" s="826"/>
      <c r="E1052" s="609" t="s">
        <v>22</v>
      </c>
      <c r="F1052" s="108"/>
      <c r="G1052" s="108"/>
      <c r="H1052" s="611"/>
      <c r="I1052" s="611"/>
      <c r="J1052" s="611"/>
      <c r="K1052" s="611"/>
      <c r="L1052" s="641"/>
      <c r="M1052" s="641"/>
      <c r="N1052" s="657"/>
      <c r="O1052" s="101"/>
      <c r="P1052" s="108"/>
      <c r="Q1052" s="36"/>
    </row>
    <row r="1053" spans="2:17" s="608" customFormat="1" ht="13.5" customHeight="1">
      <c r="B1053" s="878"/>
      <c r="C1053" s="881" t="s">
        <v>892</v>
      </c>
      <c r="D1053" s="883" t="s">
        <v>392</v>
      </c>
      <c r="E1053" s="621" t="s">
        <v>19</v>
      </c>
      <c r="F1053" s="180"/>
      <c r="G1053" s="180"/>
      <c r="H1053" s="619">
        <v>0</v>
      </c>
      <c r="I1053" s="619">
        <v>0</v>
      </c>
      <c r="J1053" s="619">
        <v>0</v>
      </c>
      <c r="K1053" s="619">
        <v>0</v>
      </c>
      <c r="L1053" s="573">
        <v>2.1100000000000001E-2</v>
      </c>
      <c r="M1053" s="573">
        <v>2.1100000000000001E-2</v>
      </c>
      <c r="N1053" s="584">
        <v>5.7939999999999998E-2</v>
      </c>
      <c r="O1053" s="714">
        <v>2.1100000000000001E-2</v>
      </c>
      <c r="P1053" s="180">
        <v>0</v>
      </c>
      <c r="Q1053" s="182">
        <v>0</v>
      </c>
    </row>
    <row r="1054" spans="2:17" s="608" customFormat="1" ht="13.5" customHeight="1">
      <c r="B1054" s="879"/>
      <c r="C1054" s="808"/>
      <c r="D1054" s="807"/>
      <c r="E1054" s="613" t="s">
        <v>20</v>
      </c>
      <c r="F1054" s="534"/>
      <c r="G1054" s="534"/>
      <c r="H1054" s="616"/>
      <c r="I1054" s="616"/>
      <c r="J1054" s="616"/>
      <c r="K1054" s="616"/>
      <c r="L1054" s="542"/>
      <c r="M1054" s="542"/>
      <c r="N1054" s="539"/>
      <c r="O1054" s="30"/>
      <c r="P1054" s="534"/>
      <c r="Q1054" s="535"/>
    </row>
    <row r="1055" spans="2:17" s="608" customFormat="1" ht="13.5" customHeight="1">
      <c r="B1055" s="879"/>
      <c r="C1055" s="808"/>
      <c r="D1055" s="807"/>
      <c r="E1055" s="613" t="s">
        <v>30</v>
      </c>
      <c r="F1055" s="534"/>
      <c r="G1055" s="534"/>
      <c r="H1055" s="616">
        <v>0</v>
      </c>
      <c r="I1055" s="616">
        <v>0</v>
      </c>
      <c r="J1055" s="616">
        <v>0</v>
      </c>
      <c r="K1055" s="616">
        <v>0</v>
      </c>
      <c r="L1055" s="542">
        <v>0</v>
      </c>
      <c r="M1055" s="542">
        <v>0</v>
      </c>
      <c r="N1055" s="539">
        <v>0</v>
      </c>
      <c r="O1055" s="30">
        <v>0</v>
      </c>
      <c r="P1055" s="534">
        <v>0</v>
      </c>
      <c r="Q1055" s="535">
        <v>0</v>
      </c>
    </row>
    <row r="1056" spans="2:17" s="608" customFormat="1" ht="13.5" customHeight="1">
      <c r="B1056" s="879"/>
      <c r="C1056" s="808"/>
      <c r="D1056" s="807"/>
      <c r="E1056" s="613" t="s">
        <v>21</v>
      </c>
      <c r="F1056" s="534"/>
      <c r="G1056" s="534"/>
      <c r="H1056" s="616">
        <v>0</v>
      </c>
      <c r="I1056" s="616">
        <v>0</v>
      </c>
      <c r="J1056" s="616">
        <v>0</v>
      </c>
      <c r="K1056" s="616">
        <v>0</v>
      </c>
      <c r="L1056" s="542">
        <v>0</v>
      </c>
      <c r="M1056" s="542">
        <v>0</v>
      </c>
      <c r="N1056" s="539">
        <v>0</v>
      </c>
      <c r="O1056" s="30">
        <v>0</v>
      </c>
      <c r="P1056" s="534">
        <v>0</v>
      </c>
      <c r="Q1056" s="535">
        <v>0</v>
      </c>
    </row>
    <row r="1057" spans="2:17" s="608" customFormat="1" ht="13.5" customHeight="1">
      <c r="B1057" s="879"/>
      <c r="C1057" s="808"/>
      <c r="D1057" s="807"/>
      <c r="E1057" s="613" t="s">
        <v>33</v>
      </c>
      <c r="F1057" s="534"/>
      <c r="G1057" s="534"/>
      <c r="H1057" s="616"/>
      <c r="I1057" s="616"/>
      <c r="J1057" s="616"/>
      <c r="K1057" s="616"/>
      <c r="L1057" s="542"/>
      <c r="M1057" s="542"/>
      <c r="N1057" s="539"/>
      <c r="O1057" s="30"/>
      <c r="P1057" s="534"/>
      <c r="Q1057" s="535"/>
    </row>
    <row r="1058" spans="2:17" s="608" customFormat="1" ht="13.5" customHeight="1">
      <c r="B1058" s="879"/>
      <c r="C1058" s="808"/>
      <c r="D1058" s="807"/>
      <c r="E1058" s="613" t="s">
        <v>69</v>
      </c>
      <c r="F1058" s="534"/>
      <c r="G1058" s="534"/>
      <c r="H1058" s="616">
        <v>0</v>
      </c>
      <c r="I1058" s="616">
        <v>0</v>
      </c>
      <c r="J1058" s="616">
        <v>0</v>
      </c>
      <c r="K1058" s="616">
        <v>0</v>
      </c>
      <c r="L1058" s="542">
        <v>2.1100000000000001E-2</v>
      </c>
      <c r="M1058" s="542">
        <v>2.1100000000000001E-2</v>
      </c>
      <c r="N1058" s="539">
        <v>5.7939999999999998E-2</v>
      </c>
      <c r="O1058" s="30">
        <v>2.1100000000000001E-2</v>
      </c>
      <c r="P1058" s="534">
        <v>0</v>
      </c>
      <c r="Q1058" s="535">
        <v>0</v>
      </c>
    </row>
    <row r="1059" spans="2:17" s="608" customFormat="1" ht="13.5" customHeight="1" thickBot="1">
      <c r="B1059" s="880"/>
      <c r="C1059" s="882"/>
      <c r="D1059" s="884"/>
      <c r="E1059" s="622" t="s">
        <v>22</v>
      </c>
      <c r="F1059" s="184"/>
      <c r="G1059" s="184"/>
      <c r="H1059" s="620"/>
      <c r="I1059" s="620"/>
      <c r="J1059" s="620"/>
      <c r="K1059" s="620"/>
      <c r="L1059" s="574"/>
      <c r="M1059" s="574"/>
      <c r="N1059" s="590"/>
      <c r="O1059" s="222"/>
      <c r="P1059" s="184"/>
      <c r="Q1059" s="186"/>
    </row>
    <row r="1060" spans="2:17" ht="13.5" customHeight="1">
      <c r="B1060" s="876"/>
      <c r="C1060" s="843" t="s">
        <v>199</v>
      </c>
      <c r="D1060" s="826" t="s">
        <v>393</v>
      </c>
      <c r="E1060" s="610" t="s">
        <v>19</v>
      </c>
      <c r="F1060" s="178"/>
      <c r="G1060" s="178"/>
      <c r="H1060" s="612">
        <v>1338.69</v>
      </c>
      <c r="I1060" s="612">
        <v>1254.95</v>
      </c>
      <c r="J1060" s="612">
        <v>2333.65</v>
      </c>
      <c r="K1060" s="612">
        <v>2333.65</v>
      </c>
      <c r="L1060" s="578">
        <v>2333.6476200000002</v>
      </c>
      <c r="M1060" s="578">
        <v>2333.6476200000002</v>
      </c>
      <c r="N1060" s="655">
        <v>2333.6476200000002</v>
      </c>
      <c r="O1060" s="715">
        <v>2333.6476200000002</v>
      </c>
      <c r="P1060" s="178">
        <v>8269.0499999999993</v>
      </c>
      <c r="Q1060" s="618">
        <v>8269.0499999999993</v>
      </c>
    </row>
    <row r="1061" spans="2:17" ht="13.5" customHeight="1">
      <c r="B1061" s="876"/>
      <c r="C1061" s="843"/>
      <c r="D1061" s="826"/>
      <c r="E1061" s="170" t="s">
        <v>20</v>
      </c>
      <c r="F1061" s="392"/>
      <c r="G1061" s="392"/>
      <c r="H1061" s="481"/>
      <c r="I1061" s="481"/>
      <c r="J1061" s="616"/>
      <c r="K1061" s="616"/>
      <c r="L1061" s="542"/>
      <c r="M1061" s="542"/>
      <c r="N1061" s="539"/>
      <c r="O1061" s="30"/>
      <c r="P1061" s="177"/>
      <c r="Q1061" s="176"/>
    </row>
    <row r="1062" spans="2:17" ht="13.5" customHeight="1">
      <c r="B1062" s="876"/>
      <c r="C1062" s="843"/>
      <c r="D1062" s="826"/>
      <c r="E1062" s="170" t="s">
        <v>30</v>
      </c>
      <c r="F1062" s="392"/>
      <c r="G1062" s="392"/>
      <c r="H1062" s="481">
        <v>0</v>
      </c>
      <c r="I1062" s="481">
        <v>0</v>
      </c>
      <c r="J1062" s="616">
        <v>0</v>
      </c>
      <c r="K1062" s="616">
        <v>0</v>
      </c>
      <c r="L1062" s="542">
        <v>0</v>
      </c>
      <c r="M1062" s="542">
        <v>0</v>
      </c>
      <c r="N1062" s="539">
        <v>0</v>
      </c>
      <c r="O1062" s="30">
        <v>0</v>
      </c>
      <c r="P1062" s="177">
        <v>0</v>
      </c>
      <c r="Q1062" s="176">
        <v>0</v>
      </c>
    </row>
    <row r="1063" spans="2:17" ht="13.5" customHeight="1">
      <c r="B1063" s="876"/>
      <c r="C1063" s="843"/>
      <c r="D1063" s="826"/>
      <c r="E1063" s="170" t="s">
        <v>21</v>
      </c>
      <c r="F1063" s="392"/>
      <c r="G1063" s="392"/>
      <c r="H1063" s="481">
        <v>0</v>
      </c>
      <c r="I1063" s="481">
        <v>0</v>
      </c>
      <c r="J1063" s="616">
        <v>0</v>
      </c>
      <c r="K1063" s="616">
        <v>0</v>
      </c>
      <c r="L1063" s="542">
        <v>0</v>
      </c>
      <c r="M1063" s="542">
        <v>0</v>
      </c>
      <c r="N1063" s="539">
        <v>0</v>
      </c>
      <c r="O1063" s="30">
        <v>0</v>
      </c>
      <c r="P1063" s="177">
        <v>0</v>
      </c>
      <c r="Q1063" s="176">
        <v>0</v>
      </c>
    </row>
    <row r="1064" spans="2:17" ht="13.5" customHeight="1">
      <c r="B1064" s="876"/>
      <c r="C1064" s="843"/>
      <c r="D1064" s="826"/>
      <c r="E1064" s="170" t="s">
        <v>33</v>
      </c>
      <c r="F1064" s="392"/>
      <c r="G1064" s="392"/>
      <c r="H1064" s="481"/>
      <c r="I1064" s="481"/>
      <c r="J1064" s="616"/>
      <c r="K1064" s="616"/>
      <c r="L1064" s="542"/>
      <c r="M1064" s="542"/>
      <c r="N1064" s="539"/>
      <c r="O1064" s="30"/>
      <c r="P1064" s="177"/>
      <c r="Q1064" s="176"/>
    </row>
    <row r="1065" spans="2:17" ht="13.5" customHeight="1">
      <c r="B1065" s="876"/>
      <c r="C1065" s="843"/>
      <c r="D1065" s="826"/>
      <c r="E1065" s="170" t="s">
        <v>69</v>
      </c>
      <c r="F1065" s="392"/>
      <c r="G1065" s="392"/>
      <c r="H1065" s="481">
        <v>1338.69</v>
      </c>
      <c r="I1065" s="481">
        <v>1254.95</v>
      </c>
      <c r="J1065" s="616">
        <v>2333.65</v>
      </c>
      <c r="K1065" s="616">
        <v>2333.65</v>
      </c>
      <c r="L1065" s="542">
        <v>2333.6476200000002</v>
      </c>
      <c r="M1065" s="542">
        <v>2333.6476200000002</v>
      </c>
      <c r="N1065" s="539">
        <v>2333.6476200000002</v>
      </c>
      <c r="O1065" s="30">
        <v>2333.6476200000002</v>
      </c>
      <c r="P1065" s="177">
        <v>8269.0499999999993</v>
      </c>
      <c r="Q1065" s="176">
        <v>8269.0499999999993</v>
      </c>
    </row>
    <row r="1066" spans="2:17" ht="13.5" customHeight="1" thickBot="1">
      <c r="B1066" s="877"/>
      <c r="C1066" s="886"/>
      <c r="D1066" s="874"/>
      <c r="E1066" s="183" t="s">
        <v>22</v>
      </c>
      <c r="F1066" s="184"/>
      <c r="G1066" s="184"/>
      <c r="H1066" s="488"/>
      <c r="I1066" s="488"/>
      <c r="J1066" s="620"/>
      <c r="K1066" s="620"/>
      <c r="L1066" s="574"/>
      <c r="M1066" s="574"/>
      <c r="N1066" s="590"/>
      <c r="O1066" s="222"/>
      <c r="P1066" s="184"/>
      <c r="Q1066" s="186"/>
    </row>
    <row r="1067" spans="2:17" ht="13.5" customHeight="1">
      <c r="B1067" s="875"/>
      <c r="C1067" s="885" t="s">
        <v>466</v>
      </c>
      <c r="D1067" s="873" t="s">
        <v>393</v>
      </c>
      <c r="E1067" s="179" t="s">
        <v>19</v>
      </c>
      <c r="F1067" s="180"/>
      <c r="G1067" s="180"/>
      <c r="H1067" s="487">
        <v>0.8</v>
      </c>
      <c r="I1067" s="487">
        <v>0.19</v>
      </c>
      <c r="J1067" s="619">
        <v>0.33</v>
      </c>
      <c r="K1067" s="619">
        <v>0.33</v>
      </c>
      <c r="L1067" s="573">
        <v>0.32500000000000001</v>
      </c>
      <c r="M1067" s="573">
        <v>0.32500000000000001</v>
      </c>
      <c r="N1067" s="584">
        <v>0.32500000000000001</v>
      </c>
      <c r="O1067" s="714">
        <v>0.32500000000000001</v>
      </c>
      <c r="P1067" s="180">
        <v>0</v>
      </c>
      <c r="Q1067" s="182">
        <v>0</v>
      </c>
    </row>
    <row r="1068" spans="2:17" ht="13.5" customHeight="1">
      <c r="B1068" s="876"/>
      <c r="C1068" s="843"/>
      <c r="D1068" s="826"/>
      <c r="E1068" s="170" t="s">
        <v>20</v>
      </c>
      <c r="F1068" s="392"/>
      <c r="G1068" s="392"/>
      <c r="H1068" s="481"/>
      <c r="I1068" s="481"/>
      <c r="J1068" s="616"/>
      <c r="K1068" s="616"/>
      <c r="L1068" s="542"/>
      <c r="M1068" s="542"/>
      <c r="N1068" s="539"/>
      <c r="O1068" s="30"/>
      <c r="P1068" s="177"/>
      <c r="Q1068" s="176"/>
    </row>
    <row r="1069" spans="2:17" ht="13.5" customHeight="1">
      <c r="B1069" s="876"/>
      <c r="C1069" s="843"/>
      <c r="D1069" s="826"/>
      <c r="E1069" s="170" t="s">
        <v>30</v>
      </c>
      <c r="F1069" s="392"/>
      <c r="G1069" s="392"/>
      <c r="H1069" s="481">
        <v>0</v>
      </c>
      <c r="I1069" s="481">
        <v>0</v>
      </c>
      <c r="J1069" s="616">
        <v>0</v>
      </c>
      <c r="K1069" s="616">
        <v>0</v>
      </c>
      <c r="L1069" s="542">
        <v>0</v>
      </c>
      <c r="M1069" s="542">
        <v>0</v>
      </c>
      <c r="N1069" s="539">
        <v>0</v>
      </c>
      <c r="O1069" s="30">
        <v>0</v>
      </c>
      <c r="P1069" s="177">
        <v>0</v>
      </c>
      <c r="Q1069" s="176">
        <v>0</v>
      </c>
    </row>
    <row r="1070" spans="2:17" ht="13.5" customHeight="1">
      <c r="B1070" s="876"/>
      <c r="C1070" s="843"/>
      <c r="D1070" s="826"/>
      <c r="E1070" s="170" t="s">
        <v>21</v>
      </c>
      <c r="F1070" s="392"/>
      <c r="G1070" s="392"/>
      <c r="H1070" s="481">
        <v>0</v>
      </c>
      <c r="I1070" s="481">
        <v>0</v>
      </c>
      <c r="J1070" s="616">
        <v>0</v>
      </c>
      <c r="K1070" s="616">
        <v>0</v>
      </c>
      <c r="L1070" s="542">
        <v>0</v>
      </c>
      <c r="M1070" s="542">
        <v>0</v>
      </c>
      <c r="N1070" s="539">
        <v>0</v>
      </c>
      <c r="O1070" s="30">
        <v>0</v>
      </c>
      <c r="P1070" s="177">
        <v>0</v>
      </c>
      <c r="Q1070" s="176">
        <v>0</v>
      </c>
    </row>
    <row r="1071" spans="2:17" ht="13.5" customHeight="1">
      <c r="B1071" s="876"/>
      <c r="C1071" s="843"/>
      <c r="D1071" s="826"/>
      <c r="E1071" s="170" t="s">
        <v>33</v>
      </c>
      <c r="F1071" s="392"/>
      <c r="G1071" s="392"/>
      <c r="H1071" s="481"/>
      <c r="I1071" s="481"/>
      <c r="J1071" s="616"/>
      <c r="K1071" s="616"/>
      <c r="L1071" s="542"/>
      <c r="M1071" s="542"/>
      <c r="N1071" s="539"/>
      <c r="O1071" s="30"/>
      <c r="P1071" s="177"/>
      <c r="Q1071" s="176"/>
    </row>
    <row r="1072" spans="2:17" ht="13.5" customHeight="1">
      <c r="B1072" s="876"/>
      <c r="C1072" s="843"/>
      <c r="D1072" s="826"/>
      <c r="E1072" s="170" t="s">
        <v>69</v>
      </c>
      <c r="F1072" s="392"/>
      <c r="G1072" s="392"/>
      <c r="H1072" s="481">
        <v>0.8</v>
      </c>
      <c r="I1072" s="481">
        <v>0.19</v>
      </c>
      <c r="J1072" s="616">
        <v>0.33</v>
      </c>
      <c r="K1072" s="616">
        <v>0.33</v>
      </c>
      <c r="L1072" s="542">
        <v>0.32500000000000001</v>
      </c>
      <c r="M1072" s="542">
        <v>0.32500000000000001</v>
      </c>
      <c r="N1072" s="539">
        <v>0.32500000000000001</v>
      </c>
      <c r="O1072" s="30">
        <v>0.32500000000000001</v>
      </c>
      <c r="P1072" s="177">
        <v>0</v>
      </c>
      <c r="Q1072" s="176">
        <v>0</v>
      </c>
    </row>
    <row r="1073" spans="2:17" ht="13.5" customHeight="1" thickBot="1">
      <c r="B1073" s="877"/>
      <c r="C1073" s="886"/>
      <c r="D1073" s="874"/>
      <c r="E1073" s="183" t="s">
        <v>22</v>
      </c>
      <c r="F1073" s="184"/>
      <c r="G1073" s="184"/>
      <c r="H1073" s="488"/>
      <c r="I1073" s="488"/>
      <c r="J1073" s="620"/>
      <c r="K1073" s="620"/>
      <c r="L1073" s="574"/>
      <c r="M1073" s="574"/>
      <c r="N1073" s="590"/>
      <c r="O1073" s="222"/>
      <c r="P1073" s="184"/>
      <c r="Q1073" s="186"/>
    </row>
    <row r="1074" spans="2:17" ht="13.5" customHeight="1">
      <c r="B1074" s="875"/>
      <c r="C1074" s="885" t="s">
        <v>538</v>
      </c>
      <c r="D1074" s="873" t="s">
        <v>393</v>
      </c>
      <c r="E1074" s="401" t="s">
        <v>19</v>
      </c>
      <c r="F1074" s="180"/>
      <c r="G1074" s="180"/>
      <c r="H1074" s="487">
        <v>384.66</v>
      </c>
      <c r="I1074" s="487">
        <v>152.1</v>
      </c>
      <c r="J1074" s="619">
        <v>581.70000000000005</v>
      </c>
      <c r="K1074" s="619">
        <v>581.70000000000005</v>
      </c>
      <c r="L1074" s="573">
        <v>581.69597999999996</v>
      </c>
      <c r="M1074" s="573">
        <v>581.69597999999996</v>
      </c>
      <c r="N1074" s="584">
        <v>581.69597999999996</v>
      </c>
      <c r="O1074" s="714">
        <v>581.69597999999996</v>
      </c>
      <c r="P1074" s="180">
        <v>0</v>
      </c>
      <c r="Q1074" s="182">
        <v>0</v>
      </c>
    </row>
    <row r="1075" spans="2:17" ht="13.5" customHeight="1">
      <c r="B1075" s="876"/>
      <c r="C1075" s="843"/>
      <c r="D1075" s="826"/>
      <c r="E1075" s="389" t="s">
        <v>20</v>
      </c>
      <c r="F1075" s="392"/>
      <c r="G1075" s="392"/>
      <c r="H1075" s="481"/>
      <c r="I1075" s="481"/>
      <c r="J1075" s="616"/>
      <c r="K1075" s="616"/>
      <c r="L1075" s="542"/>
      <c r="M1075" s="542"/>
      <c r="N1075" s="539"/>
      <c r="O1075" s="30"/>
      <c r="P1075" s="392"/>
      <c r="Q1075" s="393"/>
    </row>
    <row r="1076" spans="2:17" ht="13.5" customHeight="1">
      <c r="B1076" s="876"/>
      <c r="C1076" s="843"/>
      <c r="D1076" s="826"/>
      <c r="E1076" s="389" t="s">
        <v>30</v>
      </c>
      <c r="F1076" s="392"/>
      <c r="G1076" s="392"/>
      <c r="H1076" s="481">
        <v>0</v>
      </c>
      <c r="I1076" s="481">
        <v>0</v>
      </c>
      <c r="J1076" s="616">
        <v>0</v>
      </c>
      <c r="K1076" s="616">
        <v>0</v>
      </c>
      <c r="L1076" s="542">
        <v>0</v>
      </c>
      <c r="M1076" s="542">
        <v>0</v>
      </c>
      <c r="N1076" s="539">
        <v>0</v>
      </c>
      <c r="O1076" s="30">
        <v>0</v>
      </c>
      <c r="P1076" s="392">
        <v>0</v>
      </c>
      <c r="Q1076" s="393">
        <v>0</v>
      </c>
    </row>
    <row r="1077" spans="2:17" ht="13.5" customHeight="1">
      <c r="B1077" s="876"/>
      <c r="C1077" s="843"/>
      <c r="D1077" s="826"/>
      <c r="E1077" s="389" t="s">
        <v>21</v>
      </c>
      <c r="F1077" s="392"/>
      <c r="G1077" s="392"/>
      <c r="H1077" s="481">
        <v>0</v>
      </c>
      <c r="I1077" s="481">
        <v>0</v>
      </c>
      <c r="J1077" s="616">
        <v>0</v>
      </c>
      <c r="K1077" s="616">
        <v>0</v>
      </c>
      <c r="L1077" s="542">
        <v>0</v>
      </c>
      <c r="M1077" s="542">
        <v>0</v>
      </c>
      <c r="N1077" s="539">
        <v>0</v>
      </c>
      <c r="O1077" s="30">
        <v>0</v>
      </c>
      <c r="P1077" s="392">
        <v>0</v>
      </c>
      <c r="Q1077" s="393">
        <v>0</v>
      </c>
    </row>
    <row r="1078" spans="2:17" ht="13.5" customHeight="1">
      <c r="B1078" s="876"/>
      <c r="C1078" s="843"/>
      <c r="D1078" s="826"/>
      <c r="E1078" s="389" t="s">
        <v>33</v>
      </c>
      <c r="F1078" s="392"/>
      <c r="G1078" s="392"/>
      <c r="H1078" s="481"/>
      <c r="I1078" s="481"/>
      <c r="J1078" s="616"/>
      <c r="K1078" s="616"/>
      <c r="L1078" s="542"/>
      <c r="M1078" s="542"/>
      <c r="N1078" s="539"/>
      <c r="O1078" s="30"/>
      <c r="P1078" s="392"/>
      <c r="Q1078" s="393"/>
    </row>
    <row r="1079" spans="2:17" ht="13.5" customHeight="1">
      <c r="B1079" s="876"/>
      <c r="C1079" s="843"/>
      <c r="D1079" s="826"/>
      <c r="E1079" s="389" t="s">
        <v>69</v>
      </c>
      <c r="F1079" s="392"/>
      <c r="G1079" s="392"/>
      <c r="H1079" s="481">
        <v>384.66</v>
      </c>
      <c r="I1079" s="481">
        <v>152.1</v>
      </c>
      <c r="J1079" s="616">
        <v>581.70000000000005</v>
      </c>
      <c r="K1079" s="616">
        <v>581.70000000000005</v>
      </c>
      <c r="L1079" s="542">
        <v>581.69597999999996</v>
      </c>
      <c r="M1079" s="542">
        <v>581.69597999999996</v>
      </c>
      <c r="N1079" s="539">
        <v>581.69597999999996</v>
      </c>
      <c r="O1079" s="30">
        <v>581.69597999999996</v>
      </c>
      <c r="P1079" s="392">
        <v>0</v>
      </c>
      <c r="Q1079" s="393">
        <v>0</v>
      </c>
    </row>
    <row r="1080" spans="2:17" ht="13.5" customHeight="1" thickBot="1">
      <c r="B1080" s="877"/>
      <c r="C1080" s="886"/>
      <c r="D1080" s="874"/>
      <c r="E1080" s="402" t="s">
        <v>22</v>
      </c>
      <c r="F1080" s="184"/>
      <c r="G1080" s="184"/>
      <c r="H1080" s="488"/>
      <c r="I1080" s="488"/>
      <c r="J1080" s="620"/>
      <c r="K1080" s="620"/>
      <c r="L1080" s="574"/>
      <c r="M1080" s="574"/>
      <c r="N1080" s="590"/>
      <c r="O1080" s="222"/>
      <c r="P1080" s="184"/>
      <c r="Q1080" s="186"/>
    </row>
    <row r="1081" spans="2:17" s="385" customFormat="1" ht="13.5" customHeight="1">
      <c r="B1081" s="878"/>
      <c r="C1081" s="881" t="s">
        <v>539</v>
      </c>
      <c r="D1081" s="883" t="s">
        <v>393</v>
      </c>
      <c r="E1081" s="401" t="s">
        <v>19</v>
      </c>
      <c r="F1081" s="180"/>
      <c r="G1081" s="180"/>
      <c r="H1081" s="487">
        <v>80.14</v>
      </c>
      <c r="I1081" s="487">
        <v>53.67</v>
      </c>
      <c r="J1081" s="619">
        <v>135.97</v>
      </c>
      <c r="K1081" s="619">
        <v>135.97</v>
      </c>
      <c r="L1081" s="573">
        <v>135.97422</v>
      </c>
      <c r="M1081" s="573">
        <v>135.97422</v>
      </c>
      <c r="N1081" s="584">
        <v>135.97422</v>
      </c>
      <c r="O1081" s="714">
        <v>135.97422</v>
      </c>
      <c r="P1081" s="180">
        <v>0</v>
      </c>
      <c r="Q1081" s="182">
        <v>0</v>
      </c>
    </row>
    <row r="1082" spans="2:17" s="385" customFormat="1" ht="13.5" customHeight="1">
      <c r="B1082" s="879"/>
      <c r="C1082" s="808"/>
      <c r="D1082" s="807"/>
      <c r="E1082" s="389" t="s">
        <v>20</v>
      </c>
      <c r="F1082" s="392"/>
      <c r="G1082" s="392"/>
      <c r="H1082" s="481"/>
      <c r="I1082" s="481"/>
      <c r="J1082" s="616"/>
      <c r="K1082" s="616"/>
      <c r="L1082" s="542"/>
      <c r="M1082" s="542"/>
      <c r="N1082" s="539"/>
      <c r="O1082" s="30"/>
      <c r="P1082" s="392"/>
      <c r="Q1082" s="393"/>
    </row>
    <row r="1083" spans="2:17" s="385" customFormat="1" ht="13.5" customHeight="1">
      <c r="B1083" s="879"/>
      <c r="C1083" s="808"/>
      <c r="D1083" s="807"/>
      <c r="E1083" s="389" t="s">
        <v>30</v>
      </c>
      <c r="F1083" s="392"/>
      <c r="G1083" s="392"/>
      <c r="H1083" s="481">
        <v>0</v>
      </c>
      <c r="I1083" s="481">
        <v>0</v>
      </c>
      <c r="J1083" s="616">
        <v>0</v>
      </c>
      <c r="K1083" s="616">
        <v>0</v>
      </c>
      <c r="L1083" s="542">
        <v>0</v>
      </c>
      <c r="M1083" s="542">
        <v>0</v>
      </c>
      <c r="N1083" s="539">
        <v>0</v>
      </c>
      <c r="O1083" s="30">
        <v>0</v>
      </c>
      <c r="P1083" s="392">
        <v>0</v>
      </c>
      <c r="Q1083" s="393">
        <v>0</v>
      </c>
    </row>
    <row r="1084" spans="2:17" s="385" customFormat="1" ht="13.5" customHeight="1">
      <c r="B1084" s="879"/>
      <c r="C1084" s="808"/>
      <c r="D1084" s="807"/>
      <c r="E1084" s="389" t="s">
        <v>21</v>
      </c>
      <c r="F1084" s="392"/>
      <c r="G1084" s="392"/>
      <c r="H1084" s="481">
        <v>0</v>
      </c>
      <c r="I1084" s="481">
        <v>0</v>
      </c>
      <c r="J1084" s="616">
        <v>0</v>
      </c>
      <c r="K1084" s="616">
        <v>0</v>
      </c>
      <c r="L1084" s="542">
        <v>0</v>
      </c>
      <c r="M1084" s="542">
        <v>0</v>
      </c>
      <c r="N1084" s="539">
        <v>0</v>
      </c>
      <c r="O1084" s="30">
        <v>0</v>
      </c>
      <c r="P1084" s="392">
        <v>0</v>
      </c>
      <c r="Q1084" s="393">
        <v>0</v>
      </c>
    </row>
    <row r="1085" spans="2:17" s="385" customFormat="1" ht="13.5" customHeight="1">
      <c r="B1085" s="879"/>
      <c r="C1085" s="808"/>
      <c r="D1085" s="807"/>
      <c r="E1085" s="389" t="s">
        <v>33</v>
      </c>
      <c r="F1085" s="392"/>
      <c r="G1085" s="392"/>
      <c r="H1085" s="481"/>
      <c r="I1085" s="481"/>
      <c r="J1085" s="616"/>
      <c r="K1085" s="616"/>
      <c r="L1085" s="542"/>
      <c r="M1085" s="542"/>
      <c r="N1085" s="539"/>
      <c r="O1085" s="30"/>
      <c r="P1085" s="392"/>
      <c r="Q1085" s="393"/>
    </row>
    <row r="1086" spans="2:17" s="385" customFormat="1" ht="13.5" customHeight="1">
      <c r="B1086" s="879"/>
      <c r="C1086" s="808"/>
      <c r="D1086" s="807"/>
      <c r="E1086" s="389" t="s">
        <v>69</v>
      </c>
      <c r="F1086" s="392"/>
      <c r="G1086" s="392"/>
      <c r="H1086" s="481">
        <v>80.14</v>
      </c>
      <c r="I1086" s="481">
        <v>53.67</v>
      </c>
      <c r="J1086" s="616">
        <v>135.97</v>
      </c>
      <c r="K1086" s="616">
        <v>135.97</v>
      </c>
      <c r="L1086" s="542">
        <v>135.97422</v>
      </c>
      <c r="M1086" s="542">
        <v>135.97422</v>
      </c>
      <c r="N1086" s="539">
        <v>135.97422</v>
      </c>
      <c r="O1086" s="30">
        <v>135.97422</v>
      </c>
      <c r="P1086" s="392">
        <v>0</v>
      </c>
      <c r="Q1086" s="393">
        <v>0</v>
      </c>
    </row>
    <row r="1087" spans="2:17" s="385" customFormat="1" ht="13.5" customHeight="1" thickBot="1">
      <c r="B1087" s="880"/>
      <c r="C1087" s="882"/>
      <c r="D1087" s="884"/>
      <c r="E1087" s="402" t="s">
        <v>22</v>
      </c>
      <c r="F1087" s="184"/>
      <c r="G1087" s="184"/>
      <c r="H1087" s="488"/>
      <c r="I1087" s="488"/>
      <c r="J1087" s="620"/>
      <c r="K1087" s="620"/>
      <c r="L1087" s="574"/>
      <c r="M1087" s="574"/>
      <c r="N1087" s="590"/>
      <c r="O1087" s="222"/>
      <c r="P1087" s="184"/>
      <c r="Q1087" s="186"/>
    </row>
    <row r="1088" spans="2:17" s="468" customFormat="1" ht="13.5" customHeight="1">
      <c r="B1088" s="878"/>
      <c r="C1088" s="881" t="s">
        <v>549</v>
      </c>
      <c r="D1088" s="883" t="s">
        <v>393</v>
      </c>
      <c r="E1088" s="489" t="s">
        <v>19</v>
      </c>
      <c r="F1088" s="180"/>
      <c r="G1088" s="180"/>
      <c r="H1088" s="487">
        <v>0</v>
      </c>
      <c r="I1088" s="487">
        <v>0</v>
      </c>
      <c r="J1088" s="619">
        <v>0.8</v>
      </c>
      <c r="K1088" s="619">
        <v>0.8</v>
      </c>
      <c r="L1088" s="573">
        <v>0.8</v>
      </c>
      <c r="M1088" s="573">
        <v>0.8</v>
      </c>
      <c r="N1088" s="584">
        <v>0.8</v>
      </c>
      <c r="O1088" s="714">
        <v>0.8</v>
      </c>
      <c r="P1088" s="180">
        <v>0</v>
      </c>
      <c r="Q1088" s="182">
        <v>0</v>
      </c>
    </row>
    <row r="1089" spans="2:17" s="468" customFormat="1" ht="13.5" customHeight="1">
      <c r="B1089" s="879"/>
      <c r="C1089" s="808"/>
      <c r="D1089" s="807"/>
      <c r="E1089" s="473" t="s">
        <v>20</v>
      </c>
      <c r="F1089" s="484"/>
      <c r="G1089" s="484"/>
      <c r="H1089" s="481"/>
      <c r="I1089" s="481"/>
      <c r="J1089" s="616"/>
      <c r="K1089" s="616"/>
      <c r="L1089" s="542"/>
      <c r="M1089" s="542"/>
      <c r="N1089" s="539"/>
      <c r="O1089" s="30"/>
      <c r="P1089" s="484"/>
      <c r="Q1089" s="485"/>
    </row>
    <row r="1090" spans="2:17" s="468" customFormat="1" ht="13.5" customHeight="1">
      <c r="B1090" s="879"/>
      <c r="C1090" s="808"/>
      <c r="D1090" s="807"/>
      <c r="E1090" s="473" t="s">
        <v>30</v>
      </c>
      <c r="F1090" s="484"/>
      <c r="G1090" s="484"/>
      <c r="H1090" s="481">
        <v>0</v>
      </c>
      <c r="I1090" s="481">
        <v>0</v>
      </c>
      <c r="J1090" s="616">
        <v>0</v>
      </c>
      <c r="K1090" s="616">
        <v>0</v>
      </c>
      <c r="L1090" s="542">
        <v>0</v>
      </c>
      <c r="M1090" s="542">
        <v>0</v>
      </c>
      <c r="N1090" s="539">
        <v>0</v>
      </c>
      <c r="O1090" s="30">
        <v>0</v>
      </c>
      <c r="P1090" s="484">
        <v>0</v>
      </c>
      <c r="Q1090" s="485">
        <v>0</v>
      </c>
    </row>
    <row r="1091" spans="2:17" s="468" customFormat="1" ht="13.5" customHeight="1">
      <c r="B1091" s="879"/>
      <c r="C1091" s="808"/>
      <c r="D1091" s="807"/>
      <c r="E1091" s="473" t="s">
        <v>21</v>
      </c>
      <c r="F1091" s="484"/>
      <c r="G1091" s="484"/>
      <c r="H1091" s="481">
        <v>0</v>
      </c>
      <c r="I1091" s="481">
        <v>0</v>
      </c>
      <c r="J1091" s="616">
        <v>0</v>
      </c>
      <c r="K1091" s="616">
        <v>0</v>
      </c>
      <c r="L1091" s="542">
        <v>0</v>
      </c>
      <c r="M1091" s="542">
        <v>0</v>
      </c>
      <c r="N1091" s="539">
        <v>0</v>
      </c>
      <c r="O1091" s="30">
        <v>0</v>
      </c>
      <c r="P1091" s="484">
        <v>0</v>
      </c>
      <c r="Q1091" s="485">
        <v>0</v>
      </c>
    </row>
    <row r="1092" spans="2:17" s="468" customFormat="1" ht="13.5" customHeight="1">
      <c r="B1092" s="879"/>
      <c r="C1092" s="808"/>
      <c r="D1092" s="807"/>
      <c r="E1092" s="473" t="s">
        <v>33</v>
      </c>
      <c r="F1092" s="484"/>
      <c r="G1092" s="484"/>
      <c r="H1092" s="481"/>
      <c r="I1092" s="481"/>
      <c r="J1092" s="616"/>
      <c r="K1092" s="616"/>
      <c r="L1092" s="542"/>
      <c r="M1092" s="542"/>
      <c r="N1092" s="539"/>
      <c r="O1092" s="30"/>
      <c r="P1092" s="484"/>
      <c r="Q1092" s="485"/>
    </row>
    <row r="1093" spans="2:17" s="468" customFormat="1" ht="13.5" customHeight="1">
      <c r="B1093" s="879"/>
      <c r="C1093" s="808"/>
      <c r="D1093" s="807"/>
      <c r="E1093" s="473" t="s">
        <v>69</v>
      </c>
      <c r="F1093" s="484"/>
      <c r="G1093" s="484"/>
      <c r="H1093" s="481">
        <v>0</v>
      </c>
      <c r="I1093" s="481">
        <v>0</v>
      </c>
      <c r="J1093" s="616">
        <v>0.8</v>
      </c>
      <c r="K1093" s="616">
        <v>0.8</v>
      </c>
      <c r="L1093" s="542">
        <v>0.8</v>
      </c>
      <c r="M1093" s="542">
        <v>0.8</v>
      </c>
      <c r="N1093" s="539">
        <v>0.8</v>
      </c>
      <c r="O1093" s="30">
        <v>0.8</v>
      </c>
      <c r="P1093" s="484">
        <v>0</v>
      </c>
      <c r="Q1093" s="485">
        <v>0</v>
      </c>
    </row>
    <row r="1094" spans="2:17" s="468" customFormat="1" ht="13.5" customHeight="1" thickBot="1">
      <c r="B1094" s="880"/>
      <c r="C1094" s="882"/>
      <c r="D1094" s="884"/>
      <c r="E1094" s="490" t="s">
        <v>22</v>
      </c>
      <c r="F1094" s="184"/>
      <c r="G1094" s="184"/>
      <c r="H1094" s="488"/>
      <c r="I1094" s="488"/>
      <c r="J1094" s="620"/>
      <c r="K1094" s="620"/>
      <c r="L1094" s="574"/>
      <c r="M1094" s="574"/>
      <c r="N1094" s="590"/>
      <c r="O1094" s="222"/>
      <c r="P1094" s="184"/>
      <c r="Q1094" s="186"/>
    </row>
    <row r="1095" spans="2:17" s="385" customFormat="1" ht="13.5" customHeight="1">
      <c r="B1095" s="878"/>
      <c r="C1095" s="881" t="s">
        <v>543</v>
      </c>
      <c r="D1095" s="883" t="s">
        <v>393</v>
      </c>
      <c r="E1095" s="401" t="s">
        <v>19</v>
      </c>
      <c r="F1095" s="180"/>
      <c r="G1095" s="180"/>
      <c r="H1095" s="487">
        <v>1.57</v>
      </c>
      <c r="I1095" s="487">
        <v>0.14000000000000001</v>
      </c>
      <c r="J1095" s="619">
        <v>23.96</v>
      </c>
      <c r="K1095" s="619">
        <v>23.96</v>
      </c>
      <c r="L1095" s="573">
        <v>23.95946</v>
      </c>
      <c r="M1095" s="573">
        <v>23.95946</v>
      </c>
      <c r="N1095" s="584">
        <v>23.95946</v>
      </c>
      <c r="O1095" s="714">
        <v>23.95946</v>
      </c>
      <c r="P1095" s="180">
        <v>0</v>
      </c>
      <c r="Q1095" s="182">
        <v>0</v>
      </c>
    </row>
    <row r="1096" spans="2:17" s="385" customFormat="1" ht="13.5" customHeight="1">
      <c r="B1096" s="879"/>
      <c r="C1096" s="808"/>
      <c r="D1096" s="807"/>
      <c r="E1096" s="389" t="s">
        <v>20</v>
      </c>
      <c r="F1096" s="392"/>
      <c r="G1096" s="392"/>
      <c r="H1096" s="481"/>
      <c r="I1096" s="481"/>
      <c r="J1096" s="616"/>
      <c r="K1096" s="616"/>
      <c r="L1096" s="542"/>
      <c r="M1096" s="542"/>
      <c r="N1096" s="539"/>
      <c r="O1096" s="30"/>
      <c r="P1096" s="392"/>
      <c r="Q1096" s="393"/>
    </row>
    <row r="1097" spans="2:17" s="385" customFormat="1" ht="13.5" customHeight="1">
      <c r="B1097" s="879"/>
      <c r="C1097" s="808"/>
      <c r="D1097" s="807"/>
      <c r="E1097" s="389" t="s">
        <v>30</v>
      </c>
      <c r="F1097" s="392"/>
      <c r="G1097" s="392"/>
      <c r="H1097" s="481">
        <v>0</v>
      </c>
      <c r="I1097" s="481">
        <v>0</v>
      </c>
      <c r="J1097" s="616">
        <v>0</v>
      </c>
      <c r="K1097" s="616">
        <v>0</v>
      </c>
      <c r="L1097" s="542">
        <v>0</v>
      </c>
      <c r="M1097" s="542">
        <v>0</v>
      </c>
      <c r="N1097" s="539">
        <v>0</v>
      </c>
      <c r="O1097" s="30">
        <v>0</v>
      </c>
      <c r="P1097" s="392">
        <v>0</v>
      </c>
      <c r="Q1097" s="393">
        <v>0</v>
      </c>
    </row>
    <row r="1098" spans="2:17" s="385" customFormat="1" ht="13.5" customHeight="1">
      <c r="B1098" s="879"/>
      <c r="C1098" s="808"/>
      <c r="D1098" s="807"/>
      <c r="E1098" s="389" t="s">
        <v>21</v>
      </c>
      <c r="F1098" s="392"/>
      <c r="G1098" s="392"/>
      <c r="H1098" s="481">
        <v>0</v>
      </c>
      <c r="I1098" s="481">
        <v>0</v>
      </c>
      <c r="J1098" s="616">
        <v>0</v>
      </c>
      <c r="K1098" s="616">
        <v>0</v>
      </c>
      <c r="L1098" s="542">
        <v>0</v>
      </c>
      <c r="M1098" s="542">
        <v>0</v>
      </c>
      <c r="N1098" s="539">
        <v>0</v>
      </c>
      <c r="O1098" s="30">
        <v>0</v>
      </c>
      <c r="P1098" s="392">
        <v>0</v>
      </c>
      <c r="Q1098" s="393">
        <v>0</v>
      </c>
    </row>
    <row r="1099" spans="2:17" s="385" customFormat="1" ht="13.5" customHeight="1">
      <c r="B1099" s="879"/>
      <c r="C1099" s="808"/>
      <c r="D1099" s="807"/>
      <c r="E1099" s="389" t="s">
        <v>33</v>
      </c>
      <c r="F1099" s="392"/>
      <c r="G1099" s="392"/>
      <c r="H1099" s="481"/>
      <c r="I1099" s="481"/>
      <c r="J1099" s="616"/>
      <c r="K1099" s="616"/>
      <c r="L1099" s="542"/>
      <c r="M1099" s="542"/>
      <c r="N1099" s="539"/>
      <c r="O1099" s="30"/>
      <c r="P1099" s="392"/>
      <c r="Q1099" s="393"/>
    </row>
    <row r="1100" spans="2:17" s="385" customFormat="1" ht="13.5" customHeight="1">
      <c r="B1100" s="879"/>
      <c r="C1100" s="808"/>
      <c r="D1100" s="807"/>
      <c r="E1100" s="389" t="s">
        <v>69</v>
      </c>
      <c r="F1100" s="392"/>
      <c r="G1100" s="392"/>
      <c r="H1100" s="481">
        <v>1.57</v>
      </c>
      <c r="I1100" s="481">
        <v>0.14000000000000001</v>
      </c>
      <c r="J1100" s="616">
        <v>23.96</v>
      </c>
      <c r="K1100" s="616">
        <v>23.96</v>
      </c>
      <c r="L1100" s="542">
        <v>23.95946</v>
      </c>
      <c r="M1100" s="542">
        <v>23.95946</v>
      </c>
      <c r="N1100" s="539">
        <v>23.95946</v>
      </c>
      <c r="O1100" s="30">
        <v>23.95946</v>
      </c>
      <c r="P1100" s="392">
        <v>0</v>
      </c>
      <c r="Q1100" s="393">
        <v>0</v>
      </c>
    </row>
    <row r="1101" spans="2:17" s="385" customFormat="1" ht="13.5" customHeight="1" thickBot="1">
      <c r="B1101" s="880"/>
      <c r="C1101" s="882"/>
      <c r="D1101" s="884"/>
      <c r="E1101" s="402" t="s">
        <v>22</v>
      </c>
      <c r="F1101" s="184"/>
      <c r="G1101" s="184"/>
      <c r="H1101" s="488"/>
      <c r="I1101" s="488"/>
      <c r="J1101" s="620"/>
      <c r="K1101" s="620"/>
      <c r="L1101" s="574"/>
      <c r="M1101" s="574"/>
      <c r="N1101" s="590"/>
      <c r="O1101" s="222"/>
      <c r="P1101" s="184"/>
      <c r="Q1101" s="186"/>
    </row>
    <row r="1102" spans="2:17" ht="13.5" customHeight="1">
      <c r="B1102" s="876"/>
      <c r="C1102" s="843" t="s">
        <v>544</v>
      </c>
      <c r="D1102" s="826" t="s">
        <v>395</v>
      </c>
      <c r="E1102" s="388" t="s">
        <v>19</v>
      </c>
      <c r="F1102" s="178"/>
      <c r="G1102" s="178"/>
      <c r="H1102" s="470">
        <v>442.93</v>
      </c>
      <c r="I1102" s="470">
        <v>368.97</v>
      </c>
      <c r="J1102" s="612">
        <v>1037.74</v>
      </c>
      <c r="K1102" s="612">
        <v>877.2</v>
      </c>
      <c r="L1102" s="578">
        <v>1640.41686</v>
      </c>
      <c r="M1102" s="578">
        <v>1285.3193200000001</v>
      </c>
      <c r="N1102" s="655">
        <v>2006.00424</v>
      </c>
      <c r="O1102" s="715">
        <v>2003.9074700000001</v>
      </c>
      <c r="P1102" s="178">
        <v>2775.1570000000002</v>
      </c>
      <c r="Q1102" s="398">
        <v>2775.16</v>
      </c>
    </row>
    <row r="1103" spans="2:17" ht="13.5" customHeight="1">
      <c r="B1103" s="876"/>
      <c r="C1103" s="843"/>
      <c r="D1103" s="826"/>
      <c r="E1103" s="170" t="s">
        <v>20</v>
      </c>
      <c r="F1103" s="392"/>
      <c r="G1103" s="392"/>
      <c r="H1103" s="481"/>
      <c r="I1103" s="481"/>
      <c r="J1103" s="616"/>
      <c r="K1103" s="616"/>
      <c r="L1103" s="542"/>
      <c r="M1103" s="542"/>
      <c r="N1103" s="539"/>
      <c r="O1103" s="30"/>
      <c r="P1103" s="177"/>
      <c r="Q1103" s="176"/>
    </row>
    <row r="1104" spans="2:17" ht="13.5" customHeight="1">
      <c r="B1104" s="876"/>
      <c r="C1104" s="843"/>
      <c r="D1104" s="826"/>
      <c r="E1104" s="170" t="s">
        <v>30</v>
      </c>
      <c r="F1104" s="392"/>
      <c r="G1104" s="392"/>
      <c r="H1104" s="481">
        <v>0</v>
      </c>
      <c r="I1104" s="481">
        <v>0</v>
      </c>
      <c r="J1104" s="616">
        <v>0</v>
      </c>
      <c r="K1104" s="616">
        <v>0</v>
      </c>
      <c r="L1104" s="542">
        <v>0</v>
      </c>
      <c r="M1104" s="542">
        <v>0</v>
      </c>
      <c r="N1104" s="539">
        <v>0</v>
      </c>
      <c r="O1104" s="30">
        <v>0</v>
      </c>
      <c r="P1104" s="177">
        <v>0</v>
      </c>
      <c r="Q1104" s="176">
        <v>0</v>
      </c>
    </row>
    <row r="1105" spans="2:17" ht="13.5" customHeight="1">
      <c r="B1105" s="876"/>
      <c r="C1105" s="843"/>
      <c r="D1105" s="826"/>
      <c r="E1105" s="170" t="s">
        <v>21</v>
      </c>
      <c r="F1105" s="392"/>
      <c r="G1105" s="392"/>
      <c r="H1105" s="481">
        <v>0</v>
      </c>
      <c r="I1105" s="481">
        <v>0</v>
      </c>
      <c r="J1105" s="616">
        <v>0</v>
      </c>
      <c r="K1105" s="616">
        <v>0</v>
      </c>
      <c r="L1105" s="542">
        <v>0</v>
      </c>
      <c r="M1105" s="542">
        <v>0</v>
      </c>
      <c r="N1105" s="539">
        <v>0</v>
      </c>
      <c r="O1105" s="30">
        <v>0</v>
      </c>
      <c r="P1105" s="177">
        <v>0</v>
      </c>
      <c r="Q1105" s="176">
        <v>0</v>
      </c>
    </row>
    <row r="1106" spans="2:17" ht="13.5" customHeight="1">
      <c r="B1106" s="876"/>
      <c r="C1106" s="843"/>
      <c r="D1106" s="826"/>
      <c r="E1106" s="170" t="s">
        <v>33</v>
      </c>
      <c r="F1106" s="392"/>
      <c r="G1106" s="392"/>
      <c r="H1106" s="481"/>
      <c r="I1106" s="481"/>
      <c r="J1106" s="616"/>
      <c r="K1106" s="616"/>
      <c r="L1106" s="542"/>
      <c r="M1106" s="542"/>
      <c r="N1106" s="539"/>
      <c r="O1106" s="30"/>
      <c r="P1106" s="177"/>
      <c r="Q1106" s="176"/>
    </row>
    <row r="1107" spans="2:17" ht="13.5" customHeight="1">
      <c r="B1107" s="876"/>
      <c r="C1107" s="843"/>
      <c r="D1107" s="826"/>
      <c r="E1107" s="170" t="s">
        <v>69</v>
      </c>
      <c r="F1107" s="392"/>
      <c r="G1107" s="392"/>
      <c r="H1107" s="481">
        <v>442.93</v>
      </c>
      <c r="I1107" s="481">
        <v>368.97</v>
      </c>
      <c r="J1107" s="616">
        <v>1037.74</v>
      </c>
      <c r="K1107" s="616">
        <v>877.2</v>
      </c>
      <c r="L1107" s="542">
        <v>1640.41686</v>
      </c>
      <c r="M1107" s="542">
        <v>1285.3193200000001</v>
      </c>
      <c r="N1107" s="539">
        <v>2006.00424</v>
      </c>
      <c r="O1107" s="30">
        <v>2003.9074700000001</v>
      </c>
      <c r="P1107" s="177">
        <v>2775.1570000000002</v>
      </c>
      <c r="Q1107" s="176">
        <v>2775.16</v>
      </c>
    </row>
    <row r="1108" spans="2:17" ht="13.5" customHeight="1" thickBot="1">
      <c r="B1108" s="877"/>
      <c r="C1108" s="886"/>
      <c r="D1108" s="874"/>
      <c r="E1108" s="183" t="s">
        <v>22</v>
      </c>
      <c r="F1108" s="184"/>
      <c r="G1108" s="184"/>
      <c r="H1108" s="488"/>
      <c r="I1108" s="488"/>
      <c r="J1108" s="620"/>
      <c r="K1108" s="620"/>
      <c r="L1108" s="574"/>
      <c r="M1108" s="574"/>
      <c r="N1108" s="590"/>
      <c r="O1108" s="222"/>
      <c r="P1108" s="184"/>
      <c r="Q1108" s="186"/>
    </row>
    <row r="1109" spans="2:17" ht="13.5" customHeight="1">
      <c r="B1109" s="875"/>
      <c r="C1109" s="885" t="s">
        <v>545</v>
      </c>
      <c r="D1109" s="873" t="s">
        <v>395</v>
      </c>
      <c r="E1109" s="179" t="s">
        <v>19</v>
      </c>
      <c r="F1109" s="180"/>
      <c r="G1109" s="180"/>
      <c r="H1109" s="487">
        <v>55.99</v>
      </c>
      <c r="I1109" s="487">
        <v>55.99</v>
      </c>
      <c r="J1109" s="619">
        <v>122.61</v>
      </c>
      <c r="K1109" s="619">
        <v>94.2</v>
      </c>
      <c r="L1109" s="573">
        <v>169.911</v>
      </c>
      <c r="M1109" s="573">
        <v>121.8018</v>
      </c>
      <c r="N1109" s="584">
        <v>217</v>
      </c>
      <c r="O1109" s="714">
        <v>193.80179999999999</v>
      </c>
      <c r="P1109" s="180">
        <v>0</v>
      </c>
      <c r="Q1109" s="182">
        <v>0</v>
      </c>
    </row>
    <row r="1110" spans="2:17" ht="13.5" customHeight="1">
      <c r="B1110" s="876"/>
      <c r="C1110" s="843"/>
      <c r="D1110" s="826"/>
      <c r="E1110" s="170" t="s">
        <v>20</v>
      </c>
      <c r="F1110" s="392"/>
      <c r="G1110" s="392"/>
      <c r="H1110" s="481"/>
      <c r="I1110" s="481"/>
      <c r="J1110" s="616"/>
      <c r="K1110" s="616"/>
      <c r="L1110" s="542"/>
      <c r="M1110" s="542"/>
      <c r="N1110" s="539"/>
      <c r="O1110" s="30"/>
      <c r="P1110" s="177"/>
      <c r="Q1110" s="176"/>
    </row>
    <row r="1111" spans="2:17" ht="13.5" customHeight="1">
      <c r="B1111" s="876"/>
      <c r="C1111" s="843"/>
      <c r="D1111" s="826"/>
      <c r="E1111" s="170" t="s">
        <v>30</v>
      </c>
      <c r="F1111" s="392"/>
      <c r="G1111" s="392"/>
      <c r="H1111" s="481">
        <v>0</v>
      </c>
      <c r="I1111" s="481">
        <v>0</v>
      </c>
      <c r="J1111" s="616">
        <v>0</v>
      </c>
      <c r="K1111" s="616">
        <v>0</v>
      </c>
      <c r="L1111" s="542">
        <v>0</v>
      </c>
      <c r="M1111" s="542">
        <v>0</v>
      </c>
      <c r="N1111" s="539">
        <v>0</v>
      </c>
      <c r="O1111" s="30">
        <v>0</v>
      </c>
      <c r="P1111" s="177">
        <v>0</v>
      </c>
      <c r="Q1111" s="176">
        <v>0</v>
      </c>
    </row>
    <row r="1112" spans="2:17" ht="13.5" customHeight="1">
      <c r="B1112" s="876"/>
      <c r="C1112" s="843"/>
      <c r="D1112" s="826"/>
      <c r="E1112" s="170" t="s">
        <v>21</v>
      </c>
      <c r="F1112" s="392"/>
      <c r="G1112" s="392"/>
      <c r="H1112" s="481">
        <v>0</v>
      </c>
      <c r="I1112" s="481">
        <v>0</v>
      </c>
      <c r="J1112" s="616">
        <v>0</v>
      </c>
      <c r="K1112" s="616">
        <v>0</v>
      </c>
      <c r="L1112" s="542">
        <v>0</v>
      </c>
      <c r="M1112" s="542">
        <v>0</v>
      </c>
      <c r="N1112" s="539">
        <v>0</v>
      </c>
      <c r="O1112" s="30">
        <v>0</v>
      </c>
      <c r="P1112" s="177">
        <v>0</v>
      </c>
      <c r="Q1112" s="176">
        <v>0</v>
      </c>
    </row>
    <row r="1113" spans="2:17" ht="13.5" customHeight="1">
      <c r="B1113" s="876"/>
      <c r="C1113" s="843"/>
      <c r="D1113" s="826"/>
      <c r="E1113" s="170" t="s">
        <v>33</v>
      </c>
      <c r="F1113" s="392"/>
      <c r="G1113" s="392"/>
      <c r="H1113" s="481"/>
      <c r="I1113" s="481"/>
      <c r="J1113" s="616"/>
      <c r="K1113" s="616"/>
      <c r="L1113" s="542"/>
      <c r="M1113" s="542"/>
      <c r="N1113" s="539"/>
      <c r="O1113" s="30"/>
      <c r="P1113" s="177"/>
      <c r="Q1113" s="176"/>
    </row>
    <row r="1114" spans="2:17" ht="13.5" customHeight="1">
      <c r="B1114" s="876"/>
      <c r="C1114" s="843"/>
      <c r="D1114" s="826"/>
      <c r="E1114" s="170" t="s">
        <v>69</v>
      </c>
      <c r="F1114" s="392"/>
      <c r="G1114" s="392"/>
      <c r="H1114" s="481">
        <v>55.99</v>
      </c>
      <c r="I1114" s="481">
        <v>55.99</v>
      </c>
      <c r="J1114" s="616">
        <v>122.61</v>
      </c>
      <c r="K1114" s="616">
        <v>94.2</v>
      </c>
      <c r="L1114" s="542">
        <v>169.911</v>
      </c>
      <c r="M1114" s="542">
        <v>121.8018</v>
      </c>
      <c r="N1114" s="539">
        <v>217</v>
      </c>
      <c r="O1114" s="30">
        <v>193.80179999999999</v>
      </c>
      <c r="P1114" s="177">
        <v>0</v>
      </c>
      <c r="Q1114" s="176">
        <v>0</v>
      </c>
    </row>
    <row r="1115" spans="2:17" ht="13.5" customHeight="1" thickBot="1">
      <c r="B1115" s="877"/>
      <c r="C1115" s="886"/>
      <c r="D1115" s="874"/>
      <c r="E1115" s="183" t="s">
        <v>22</v>
      </c>
      <c r="F1115" s="184"/>
      <c r="G1115" s="184"/>
      <c r="H1115" s="488"/>
      <c r="I1115" s="488"/>
      <c r="J1115" s="620"/>
      <c r="K1115" s="620"/>
      <c r="L1115" s="574"/>
      <c r="M1115" s="574"/>
      <c r="N1115" s="590"/>
      <c r="O1115" s="222"/>
      <c r="P1115" s="184"/>
      <c r="Q1115" s="186"/>
    </row>
    <row r="1116" spans="2:17" ht="13.5" customHeight="1">
      <c r="B1116" s="875"/>
      <c r="C1116" s="885" t="s">
        <v>546</v>
      </c>
      <c r="D1116" s="873" t="s">
        <v>395</v>
      </c>
      <c r="E1116" s="179" t="s">
        <v>19</v>
      </c>
      <c r="F1116" s="180"/>
      <c r="G1116" s="180"/>
      <c r="H1116" s="487">
        <v>0.2</v>
      </c>
      <c r="I1116" s="487">
        <v>0.13</v>
      </c>
      <c r="J1116" s="619">
        <v>0.44</v>
      </c>
      <c r="K1116" s="619">
        <v>0.38</v>
      </c>
      <c r="L1116" s="573">
        <v>0.61073999999999995</v>
      </c>
      <c r="M1116" s="573">
        <v>0.57599999999999996</v>
      </c>
      <c r="N1116" s="584">
        <v>0.96599999999999997</v>
      </c>
      <c r="O1116" s="714">
        <v>0.96599999999999997</v>
      </c>
      <c r="P1116" s="180">
        <v>0</v>
      </c>
      <c r="Q1116" s="182">
        <v>0</v>
      </c>
    </row>
    <row r="1117" spans="2:17" ht="13.5" customHeight="1">
      <c r="B1117" s="876"/>
      <c r="C1117" s="843"/>
      <c r="D1117" s="826"/>
      <c r="E1117" s="170" t="s">
        <v>20</v>
      </c>
      <c r="F1117" s="392"/>
      <c r="G1117" s="392"/>
      <c r="H1117" s="481"/>
      <c r="I1117" s="481"/>
      <c r="J1117" s="616"/>
      <c r="K1117" s="616"/>
      <c r="L1117" s="542"/>
      <c r="M1117" s="542"/>
      <c r="N1117" s="539"/>
      <c r="O1117" s="30"/>
      <c r="P1117" s="177"/>
      <c r="Q1117" s="176"/>
    </row>
    <row r="1118" spans="2:17" ht="13.5" customHeight="1">
      <c r="B1118" s="876"/>
      <c r="C1118" s="843"/>
      <c r="D1118" s="826"/>
      <c r="E1118" s="170" t="s">
        <v>30</v>
      </c>
      <c r="F1118" s="392"/>
      <c r="G1118" s="392"/>
      <c r="H1118" s="481">
        <v>0</v>
      </c>
      <c r="I1118" s="481">
        <v>0</v>
      </c>
      <c r="J1118" s="616">
        <v>0</v>
      </c>
      <c r="K1118" s="616">
        <v>0</v>
      </c>
      <c r="L1118" s="542">
        <v>0</v>
      </c>
      <c r="M1118" s="542">
        <v>0</v>
      </c>
      <c r="N1118" s="539">
        <v>0</v>
      </c>
      <c r="O1118" s="30">
        <v>0</v>
      </c>
      <c r="P1118" s="177">
        <v>0</v>
      </c>
      <c r="Q1118" s="176">
        <v>0</v>
      </c>
    </row>
    <row r="1119" spans="2:17" ht="13.5" customHeight="1">
      <c r="B1119" s="876"/>
      <c r="C1119" s="843"/>
      <c r="D1119" s="826"/>
      <c r="E1119" s="170" t="s">
        <v>21</v>
      </c>
      <c r="F1119" s="392"/>
      <c r="G1119" s="392"/>
      <c r="H1119" s="481">
        <v>0</v>
      </c>
      <c r="I1119" s="481">
        <v>0</v>
      </c>
      <c r="J1119" s="616">
        <v>0</v>
      </c>
      <c r="K1119" s="616">
        <v>0</v>
      </c>
      <c r="L1119" s="542">
        <v>0</v>
      </c>
      <c r="M1119" s="542">
        <v>0</v>
      </c>
      <c r="N1119" s="539">
        <v>0</v>
      </c>
      <c r="O1119" s="30">
        <v>0</v>
      </c>
      <c r="P1119" s="177">
        <v>0</v>
      </c>
      <c r="Q1119" s="176">
        <v>0</v>
      </c>
    </row>
    <row r="1120" spans="2:17" ht="13.5" customHeight="1">
      <c r="B1120" s="876"/>
      <c r="C1120" s="843"/>
      <c r="D1120" s="826"/>
      <c r="E1120" s="170" t="s">
        <v>33</v>
      </c>
      <c r="F1120" s="392"/>
      <c r="G1120" s="392"/>
      <c r="H1120" s="481"/>
      <c r="I1120" s="481"/>
      <c r="J1120" s="616"/>
      <c r="K1120" s="616"/>
      <c r="L1120" s="542"/>
      <c r="M1120" s="542"/>
      <c r="N1120" s="539"/>
      <c r="O1120" s="30"/>
      <c r="P1120" s="177"/>
      <c r="Q1120" s="176"/>
    </row>
    <row r="1121" spans="2:17" ht="13.5" customHeight="1">
      <c r="B1121" s="876"/>
      <c r="C1121" s="843"/>
      <c r="D1121" s="826"/>
      <c r="E1121" s="170" t="s">
        <v>69</v>
      </c>
      <c r="F1121" s="392"/>
      <c r="G1121" s="392"/>
      <c r="H1121" s="481">
        <v>0.2</v>
      </c>
      <c r="I1121" s="481">
        <v>0.13</v>
      </c>
      <c r="J1121" s="616">
        <v>0.44</v>
      </c>
      <c r="K1121" s="616">
        <v>0.38</v>
      </c>
      <c r="L1121" s="542">
        <v>0.61073999999999995</v>
      </c>
      <c r="M1121" s="542">
        <v>0.57599999999999996</v>
      </c>
      <c r="N1121" s="539">
        <v>0.96599999999999997</v>
      </c>
      <c r="O1121" s="30">
        <v>0.96599999999999997</v>
      </c>
      <c r="P1121" s="177">
        <v>0</v>
      </c>
      <c r="Q1121" s="176">
        <v>0</v>
      </c>
    </row>
    <row r="1122" spans="2:17" ht="13.5" customHeight="1" thickBot="1">
      <c r="B1122" s="876"/>
      <c r="C1122" s="843"/>
      <c r="D1122" s="826"/>
      <c r="E1122" s="387" t="s">
        <v>22</v>
      </c>
      <c r="F1122" s="108"/>
      <c r="G1122" s="108"/>
      <c r="H1122" s="469"/>
      <c r="I1122" s="469"/>
      <c r="J1122" s="611"/>
      <c r="K1122" s="611"/>
      <c r="L1122" s="641"/>
      <c r="M1122" s="641"/>
      <c r="N1122" s="657"/>
      <c r="O1122" s="101"/>
      <c r="P1122" s="108"/>
      <c r="Q1122" s="36"/>
    </row>
    <row r="1123" spans="2:17" s="385" customFormat="1" ht="13.5" customHeight="1">
      <c r="B1123" s="878"/>
      <c r="C1123" s="881" t="s">
        <v>802</v>
      </c>
      <c r="D1123" s="883" t="s">
        <v>395</v>
      </c>
      <c r="E1123" s="401" t="s">
        <v>19</v>
      </c>
      <c r="F1123" s="180"/>
      <c r="G1123" s="180"/>
      <c r="H1123" s="487">
        <v>133.76</v>
      </c>
      <c r="I1123" s="487">
        <v>91.7</v>
      </c>
      <c r="J1123" s="619">
        <v>296.13</v>
      </c>
      <c r="K1123" s="619">
        <v>239.08</v>
      </c>
      <c r="L1123" s="573">
        <v>498.62338999999997</v>
      </c>
      <c r="M1123" s="573">
        <v>270.42293000000001</v>
      </c>
      <c r="N1123" s="584">
        <v>581.99045999999998</v>
      </c>
      <c r="O1123" s="714">
        <v>330.97872999999998</v>
      </c>
      <c r="P1123" s="180">
        <v>0</v>
      </c>
      <c r="Q1123" s="182">
        <v>0</v>
      </c>
    </row>
    <row r="1124" spans="2:17" s="385" customFormat="1" ht="13.5" customHeight="1">
      <c r="B1124" s="879"/>
      <c r="C1124" s="808"/>
      <c r="D1124" s="807"/>
      <c r="E1124" s="389" t="s">
        <v>20</v>
      </c>
      <c r="F1124" s="392"/>
      <c r="G1124" s="392"/>
      <c r="H1124" s="481"/>
      <c r="I1124" s="481"/>
      <c r="J1124" s="616"/>
      <c r="K1124" s="616"/>
      <c r="L1124" s="542"/>
      <c r="M1124" s="542"/>
      <c r="N1124" s="539"/>
      <c r="O1124" s="30"/>
      <c r="P1124" s="392"/>
      <c r="Q1124" s="393"/>
    </row>
    <row r="1125" spans="2:17" s="385" customFormat="1" ht="13.5" customHeight="1">
      <c r="B1125" s="879"/>
      <c r="C1125" s="808"/>
      <c r="D1125" s="807"/>
      <c r="E1125" s="389" t="s">
        <v>30</v>
      </c>
      <c r="F1125" s="392"/>
      <c r="G1125" s="392"/>
      <c r="H1125" s="481">
        <v>0</v>
      </c>
      <c r="I1125" s="481">
        <v>0</v>
      </c>
      <c r="J1125" s="616">
        <v>0</v>
      </c>
      <c r="K1125" s="616">
        <v>0</v>
      </c>
      <c r="L1125" s="542">
        <v>0</v>
      </c>
      <c r="M1125" s="542">
        <v>0</v>
      </c>
      <c r="N1125" s="539">
        <v>0</v>
      </c>
      <c r="O1125" s="30">
        <v>0</v>
      </c>
      <c r="P1125" s="392">
        <v>0</v>
      </c>
      <c r="Q1125" s="393">
        <v>0</v>
      </c>
    </row>
    <row r="1126" spans="2:17" s="385" customFormat="1" ht="13.5" customHeight="1">
      <c r="B1126" s="879"/>
      <c r="C1126" s="808"/>
      <c r="D1126" s="807"/>
      <c r="E1126" s="389" t="s">
        <v>21</v>
      </c>
      <c r="F1126" s="392"/>
      <c r="G1126" s="392"/>
      <c r="H1126" s="481">
        <v>0</v>
      </c>
      <c r="I1126" s="481">
        <v>0</v>
      </c>
      <c r="J1126" s="616">
        <v>0</v>
      </c>
      <c r="K1126" s="616">
        <v>0</v>
      </c>
      <c r="L1126" s="542">
        <v>0</v>
      </c>
      <c r="M1126" s="542">
        <v>0</v>
      </c>
      <c r="N1126" s="539">
        <v>0</v>
      </c>
      <c r="O1126" s="30">
        <v>0</v>
      </c>
      <c r="P1126" s="392">
        <v>0</v>
      </c>
      <c r="Q1126" s="393">
        <v>0</v>
      </c>
    </row>
    <row r="1127" spans="2:17" s="385" customFormat="1" ht="13.5" customHeight="1">
      <c r="B1127" s="879"/>
      <c r="C1127" s="808"/>
      <c r="D1127" s="807"/>
      <c r="E1127" s="389" t="s">
        <v>33</v>
      </c>
      <c r="F1127" s="392"/>
      <c r="G1127" s="392"/>
      <c r="H1127" s="481"/>
      <c r="I1127" s="481"/>
      <c r="J1127" s="616"/>
      <c r="K1127" s="616"/>
      <c r="L1127" s="542"/>
      <c r="M1127" s="542"/>
      <c r="N1127" s="539"/>
      <c r="O1127" s="30"/>
      <c r="P1127" s="392"/>
      <c r="Q1127" s="393"/>
    </row>
    <row r="1128" spans="2:17" s="385" customFormat="1" ht="13.5" customHeight="1">
      <c r="B1128" s="879"/>
      <c r="C1128" s="808"/>
      <c r="D1128" s="807"/>
      <c r="E1128" s="389" t="s">
        <v>69</v>
      </c>
      <c r="F1128" s="392"/>
      <c r="G1128" s="392"/>
      <c r="H1128" s="481">
        <v>133.76</v>
      </c>
      <c r="I1128" s="481">
        <v>91.7</v>
      </c>
      <c r="J1128" s="616">
        <v>296.13</v>
      </c>
      <c r="K1128" s="616">
        <v>239.08</v>
      </c>
      <c r="L1128" s="542">
        <v>498.62338999999997</v>
      </c>
      <c r="M1128" s="542">
        <v>270.42293000000001</v>
      </c>
      <c r="N1128" s="539">
        <v>581.99045999999998</v>
      </c>
      <c r="O1128" s="30">
        <v>330.97872999999998</v>
      </c>
      <c r="P1128" s="392">
        <v>0</v>
      </c>
      <c r="Q1128" s="393">
        <v>0</v>
      </c>
    </row>
    <row r="1129" spans="2:17" s="385" customFormat="1" ht="13.5" customHeight="1" thickBot="1">
      <c r="B1129" s="899"/>
      <c r="C1129" s="798"/>
      <c r="D1129" s="800"/>
      <c r="E1129" s="609" t="s">
        <v>22</v>
      </c>
      <c r="F1129" s="108"/>
      <c r="G1129" s="108"/>
      <c r="H1129" s="611"/>
      <c r="I1129" s="611"/>
      <c r="J1129" s="611"/>
      <c r="K1129" s="611"/>
      <c r="L1129" s="641"/>
      <c r="M1129" s="641"/>
      <c r="N1129" s="657"/>
      <c r="O1129" s="101"/>
      <c r="P1129" s="108"/>
      <c r="Q1129" s="36"/>
    </row>
    <row r="1130" spans="2:17" s="608" customFormat="1" ht="13.5" customHeight="1">
      <c r="B1130" s="878"/>
      <c r="C1130" s="881" t="s">
        <v>803</v>
      </c>
      <c r="D1130" s="883" t="s">
        <v>395</v>
      </c>
      <c r="E1130" s="621" t="s">
        <v>19</v>
      </c>
      <c r="F1130" s="180"/>
      <c r="G1130" s="180"/>
      <c r="H1130" s="619">
        <v>0</v>
      </c>
      <c r="I1130" s="619">
        <v>0</v>
      </c>
      <c r="J1130" s="619">
        <v>0</v>
      </c>
      <c r="K1130" s="619">
        <v>0</v>
      </c>
      <c r="L1130" s="573">
        <v>4.156E-2</v>
      </c>
      <c r="M1130" s="573">
        <v>4.156E-2</v>
      </c>
      <c r="N1130" s="584">
        <v>4.156E-2</v>
      </c>
      <c r="O1130" s="714">
        <v>4.156E-2</v>
      </c>
      <c r="P1130" s="180">
        <v>0</v>
      </c>
      <c r="Q1130" s="182">
        <v>0</v>
      </c>
    </row>
    <row r="1131" spans="2:17" s="608" customFormat="1" ht="13.5" customHeight="1">
      <c r="B1131" s="879"/>
      <c r="C1131" s="808"/>
      <c r="D1131" s="807"/>
      <c r="E1131" s="613" t="s">
        <v>20</v>
      </c>
      <c r="F1131" s="534"/>
      <c r="G1131" s="534"/>
      <c r="H1131" s="616"/>
      <c r="I1131" s="616"/>
      <c r="J1131" s="616"/>
      <c r="K1131" s="616"/>
      <c r="L1131" s="542"/>
      <c r="M1131" s="542"/>
      <c r="N1131" s="539"/>
      <c r="O1131" s="30"/>
      <c r="P1131" s="534"/>
      <c r="Q1131" s="535"/>
    </row>
    <row r="1132" spans="2:17" s="608" customFormat="1" ht="13.5" customHeight="1">
      <c r="B1132" s="879"/>
      <c r="C1132" s="808"/>
      <c r="D1132" s="807"/>
      <c r="E1132" s="613" t="s">
        <v>30</v>
      </c>
      <c r="F1132" s="534"/>
      <c r="G1132" s="534"/>
      <c r="H1132" s="616">
        <v>0</v>
      </c>
      <c r="I1132" s="616">
        <v>0</v>
      </c>
      <c r="J1132" s="616">
        <v>0</v>
      </c>
      <c r="K1132" s="616">
        <v>0</v>
      </c>
      <c r="L1132" s="542">
        <v>0</v>
      </c>
      <c r="M1132" s="542">
        <v>0</v>
      </c>
      <c r="N1132" s="539">
        <v>0</v>
      </c>
      <c r="O1132" s="30">
        <v>0</v>
      </c>
      <c r="P1132" s="534">
        <v>0</v>
      </c>
      <c r="Q1132" s="535">
        <v>0</v>
      </c>
    </row>
    <row r="1133" spans="2:17" s="608" customFormat="1" ht="13.5" customHeight="1">
      <c r="B1133" s="879"/>
      <c r="C1133" s="808"/>
      <c r="D1133" s="807"/>
      <c r="E1133" s="613" t="s">
        <v>21</v>
      </c>
      <c r="F1133" s="534"/>
      <c r="G1133" s="534"/>
      <c r="H1133" s="616">
        <v>0</v>
      </c>
      <c r="I1133" s="616">
        <v>0</v>
      </c>
      <c r="J1133" s="616">
        <v>0</v>
      </c>
      <c r="K1133" s="616">
        <v>0</v>
      </c>
      <c r="L1133" s="542">
        <v>0</v>
      </c>
      <c r="M1133" s="542">
        <v>0</v>
      </c>
      <c r="N1133" s="539">
        <v>0</v>
      </c>
      <c r="O1133" s="30">
        <v>0</v>
      </c>
      <c r="P1133" s="534">
        <v>0</v>
      </c>
      <c r="Q1133" s="535">
        <v>0</v>
      </c>
    </row>
    <row r="1134" spans="2:17" s="608" customFormat="1" ht="13.5" customHeight="1">
      <c r="B1134" s="879"/>
      <c r="C1134" s="808"/>
      <c r="D1134" s="807"/>
      <c r="E1134" s="613" t="s">
        <v>33</v>
      </c>
      <c r="F1134" s="534"/>
      <c r="G1134" s="534"/>
      <c r="H1134" s="616"/>
      <c r="I1134" s="616"/>
      <c r="J1134" s="616"/>
      <c r="K1134" s="616"/>
      <c r="L1134" s="542"/>
      <c r="M1134" s="542"/>
      <c r="N1134" s="539"/>
      <c r="O1134" s="30"/>
      <c r="P1134" s="534"/>
      <c r="Q1134" s="535"/>
    </row>
    <row r="1135" spans="2:17" s="608" customFormat="1" ht="13.5" customHeight="1">
      <c r="B1135" s="879"/>
      <c r="C1135" s="808"/>
      <c r="D1135" s="807"/>
      <c r="E1135" s="613" t="s">
        <v>69</v>
      </c>
      <c r="F1135" s="534"/>
      <c r="G1135" s="534"/>
      <c r="H1135" s="616">
        <v>0</v>
      </c>
      <c r="I1135" s="616">
        <v>0</v>
      </c>
      <c r="J1135" s="616">
        <v>0</v>
      </c>
      <c r="K1135" s="616">
        <v>0</v>
      </c>
      <c r="L1135" s="542">
        <v>4.156E-2</v>
      </c>
      <c r="M1135" s="542">
        <v>4.156E-2</v>
      </c>
      <c r="N1135" s="539">
        <v>4.156E-2</v>
      </c>
      <c r="O1135" s="30">
        <v>4.156E-2</v>
      </c>
      <c r="P1135" s="534">
        <v>0</v>
      </c>
      <c r="Q1135" s="535">
        <v>0</v>
      </c>
    </row>
    <row r="1136" spans="2:17" s="608" customFormat="1" ht="13.5" customHeight="1" thickBot="1">
      <c r="B1136" s="880"/>
      <c r="C1136" s="882"/>
      <c r="D1136" s="884"/>
      <c r="E1136" s="622" t="s">
        <v>22</v>
      </c>
      <c r="F1136" s="184"/>
      <c r="G1136" s="184"/>
      <c r="H1136" s="620"/>
      <c r="I1136" s="620"/>
      <c r="J1136" s="620"/>
      <c r="K1136" s="620"/>
      <c r="L1136" s="574"/>
      <c r="M1136" s="574"/>
      <c r="N1136" s="590"/>
      <c r="O1136" s="222"/>
      <c r="P1136" s="184"/>
      <c r="Q1136" s="186"/>
    </row>
    <row r="1137" spans="2:17" ht="13.5" customHeight="1">
      <c r="B1137" s="876"/>
      <c r="C1137" s="843" t="s">
        <v>804</v>
      </c>
      <c r="D1137" s="826" t="s">
        <v>396</v>
      </c>
      <c r="E1137" s="388" t="s">
        <v>19</v>
      </c>
      <c r="F1137" s="178"/>
      <c r="G1137" s="178"/>
      <c r="H1137" s="470">
        <v>379.37</v>
      </c>
      <c r="I1137" s="470">
        <v>362.77</v>
      </c>
      <c r="J1137" s="612">
        <v>895.78</v>
      </c>
      <c r="K1137" s="612">
        <v>816.78</v>
      </c>
      <c r="L1137" s="578">
        <v>1097.6569999999999</v>
      </c>
      <c r="M1137" s="578">
        <v>1032.7016000000001</v>
      </c>
      <c r="N1137" s="655">
        <v>1032.7016000000001</v>
      </c>
      <c r="O1137" s="715">
        <v>1032.7016000000001</v>
      </c>
      <c r="P1137" s="178">
        <v>2540.75</v>
      </c>
      <c r="Q1137" s="398">
        <v>2540.75</v>
      </c>
    </row>
    <row r="1138" spans="2:17" ht="13.5" customHeight="1">
      <c r="B1138" s="876"/>
      <c r="C1138" s="843"/>
      <c r="D1138" s="826"/>
      <c r="E1138" s="170" t="s">
        <v>20</v>
      </c>
      <c r="F1138" s="392"/>
      <c r="G1138" s="392"/>
      <c r="H1138" s="481"/>
      <c r="I1138" s="481"/>
      <c r="J1138" s="616"/>
      <c r="K1138" s="616"/>
      <c r="L1138" s="542"/>
      <c r="M1138" s="542"/>
      <c r="N1138" s="539"/>
      <c r="O1138" s="30"/>
      <c r="P1138" s="177"/>
      <c r="Q1138" s="176"/>
    </row>
    <row r="1139" spans="2:17" ht="13.5" customHeight="1">
      <c r="B1139" s="876"/>
      <c r="C1139" s="843"/>
      <c r="D1139" s="826"/>
      <c r="E1139" s="170" t="s">
        <v>30</v>
      </c>
      <c r="F1139" s="392"/>
      <c r="G1139" s="392"/>
      <c r="H1139" s="481">
        <v>0</v>
      </c>
      <c r="I1139" s="481">
        <v>0</v>
      </c>
      <c r="J1139" s="616">
        <v>0</v>
      </c>
      <c r="K1139" s="616">
        <v>0</v>
      </c>
      <c r="L1139" s="542">
        <v>0</v>
      </c>
      <c r="M1139" s="542">
        <v>0</v>
      </c>
      <c r="N1139" s="539">
        <v>0</v>
      </c>
      <c r="O1139" s="30">
        <v>0</v>
      </c>
      <c r="P1139" s="177">
        <v>0</v>
      </c>
      <c r="Q1139" s="176">
        <v>0</v>
      </c>
    </row>
    <row r="1140" spans="2:17" ht="13.5" customHeight="1">
      <c r="B1140" s="876"/>
      <c r="C1140" s="843"/>
      <c r="D1140" s="826"/>
      <c r="E1140" s="170" t="s">
        <v>21</v>
      </c>
      <c r="F1140" s="392"/>
      <c r="G1140" s="392"/>
      <c r="H1140" s="481">
        <v>0</v>
      </c>
      <c r="I1140" s="481">
        <v>0</v>
      </c>
      <c r="J1140" s="616">
        <v>0</v>
      </c>
      <c r="K1140" s="616">
        <v>0</v>
      </c>
      <c r="L1140" s="542">
        <v>0</v>
      </c>
      <c r="M1140" s="542">
        <v>0</v>
      </c>
      <c r="N1140" s="539">
        <v>0</v>
      </c>
      <c r="O1140" s="30">
        <v>0</v>
      </c>
      <c r="P1140" s="177">
        <v>0</v>
      </c>
      <c r="Q1140" s="176">
        <v>0</v>
      </c>
    </row>
    <row r="1141" spans="2:17" ht="13.5" customHeight="1">
      <c r="B1141" s="876"/>
      <c r="C1141" s="843"/>
      <c r="D1141" s="826"/>
      <c r="E1141" s="170" t="s">
        <v>33</v>
      </c>
      <c r="F1141" s="392"/>
      <c r="G1141" s="392"/>
      <c r="H1141" s="481"/>
      <c r="I1141" s="481"/>
      <c r="J1141" s="616"/>
      <c r="K1141" s="616"/>
      <c r="L1141" s="542"/>
      <c r="M1141" s="542"/>
      <c r="N1141" s="539"/>
      <c r="O1141" s="30"/>
      <c r="P1141" s="177"/>
      <c r="Q1141" s="176"/>
    </row>
    <row r="1142" spans="2:17" ht="13.5" customHeight="1">
      <c r="B1142" s="876"/>
      <c r="C1142" s="843"/>
      <c r="D1142" s="826"/>
      <c r="E1142" s="170" t="s">
        <v>69</v>
      </c>
      <c r="F1142" s="392"/>
      <c r="G1142" s="392"/>
      <c r="H1142" s="481">
        <v>379.37</v>
      </c>
      <c r="I1142" s="481">
        <v>362.77</v>
      </c>
      <c r="J1142" s="616">
        <v>895.78</v>
      </c>
      <c r="K1142" s="616">
        <v>816.78</v>
      </c>
      <c r="L1142" s="542">
        <v>1097.6569999999999</v>
      </c>
      <c r="M1142" s="542">
        <v>1032.7016000000001</v>
      </c>
      <c r="N1142" s="539">
        <v>1032.7016000000001</v>
      </c>
      <c r="O1142" s="30">
        <v>1032.7016000000001</v>
      </c>
      <c r="P1142" s="177">
        <v>2540.75</v>
      </c>
      <c r="Q1142" s="176">
        <v>2540.75</v>
      </c>
    </row>
    <row r="1143" spans="2:17" ht="13.5" customHeight="1" thickBot="1">
      <c r="B1143" s="877"/>
      <c r="C1143" s="886"/>
      <c r="D1143" s="874"/>
      <c r="E1143" s="183" t="s">
        <v>22</v>
      </c>
      <c r="F1143" s="184"/>
      <c r="G1143" s="184"/>
      <c r="H1143" s="488"/>
      <c r="I1143" s="488"/>
      <c r="J1143" s="620"/>
      <c r="K1143" s="620"/>
      <c r="L1143" s="574"/>
      <c r="M1143" s="574"/>
      <c r="N1143" s="590"/>
      <c r="O1143" s="222"/>
      <c r="P1143" s="184"/>
      <c r="Q1143" s="186"/>
    </row>
    <row r="1144" spans="2:17" ht="13.5" customHeight="1">
      <c r="B1144" s="875"/>
      <c r="C1144" s="885" t="s">
        <v>805</v>
      </c>
      <c r="D1144" s="873" t="s">
        <v>396</v>
      </c>
      <c r="E1144" s="179" t="s">
        <v>19</v>
      </c>
      <c r="F1144" s="180"/>
      <c r="G1144" s="180"/>
      <c r="H1144" s="487">
        <v>0.2</v>
      </c>
      <c r="I1144" s="487">
        <v>0.13</v>
      </c>
      <c r="J1144" s="619">
        <v>40.200000000000003</v>
      </c>
      <c r="K1144" s="619">
        <v>40.18</v>
      </c>
      <c r="L1144" s="573">
        <v>40.200000000000003</v>
      </c>
      <c r="M1144" s="573">
        <v>40.182000000000002</v>
      </c>
      <c r="N1144" s="584">
        <v>40.182000000000002</v>
      </c>
      <c r="O1144" s="714">
        <v>40.182000000000002</v>
      </c>
      <c r="P1144" s="180">
        <v>0</v>
      </c>
      <c r="Q1144" s="182">
        <v>0</v>
      </c>
    </row>
    <row r="1145" spans="2:17" ht="13.5" customHeight="1">
      <c r="B1145" s="876"/>
      <c r="C1145" s="843"/>
      <c r="D1145" s="826"/>
      <c r="E1145" s="170" t="s">
        <v>20</v>
      </c>
      <c r="F1145" s="392"/>
      <c r="G1145" s="392"/>
      <c r="H1145" s="481"/>
      <c r="I1145" s="481"/>
      <c r="J1145" s="616"/>
      <c r="K1145" s="616"/>
      <c r="L1145" s="542"/>
      <c r="M1145" s="542"/>
      <c r="N1145" s="539"/>
      <c r="O1145" s="30"/>
      <c r="P1145" s="177"/>
      <c r="Q1145" s="176"/>
    </row>
    <row r="1146" spans="2:17" ht="13.5" customHeight="1">
      <c r="B1146" s="876"/>
      <c r="C1146" s="843"/>
      <c r="D1146" s="826"/>
      <c r="E1146" s="170" t="s">
        <v>30</v>
      </c>
      <c r="F1146" s="392"/>
      <c r="G1146" s="392"/>
      <c r="H1146" s="481">
        <v>0</v>
      </c>
      <c r="I1146" s="481">
        <v>0</v>
      </c>
      <c r="J1146" s="616">
        <v>0</v>
      </c>
      <c r="K1146" s="616">
        <v>0</v>
      </c>
      <c r="L1146" s="542">
        <v>0</v>
      </c>
      <c r="M1146" s="542">
        <v>0</v>
      </c>
      <c r="N1146" s="539">
        <v>0</v>
      </c>
      <c r="O1146" s="30">
        <v>0</v>
      </c>
      <c r="P1146" s="177">
        <v>0</v>
      </c>
      <c r="Q1146" s="176">
        <v>0</v>
      </c>
    </row>
    <row r="1147" spans="2:17" ht="13.5" customHeight="1">
      <c r="B1147" s="876"/>
      <c r="C1147" s="843"/>
      <c r="D1147" s="826"/>
      <c r="E1147" s="170" t="s">
        <v>21</v>
      </c>
      <c r="F1147" s="392"/>
      <c r="G1147" s="392"/>
      <c r="H1147" s="481">
        <v>0</v>
      </c>
      <c r="I1147" s="481">
        <v>0</v>
      </c>
      <c r="J1147" s="616">
        <v>0</v>
      </c>
      <c r="K1147" s="616">
        <v>0</v>
      </c>
      <c r="L1147" s="542">
        <v>0</v>
      </c>
      <c r="M1147" s="542">
        <v>0</v>
      </c>
      <c r="N1147" s="539">
        <v>0</v>
      </c>
      <c r="O1147" s="30">
        <v>0</v>
      </c>
      <c r="P1147" s="177">
        <v>0</v>
      </c>
      <c r="Q1147" s="176">
        <v>0</v>
      </c>
    </row>
    <row r="1148" spans="2:17" ht="13.5" customHeight="1">
      <c r="B1148" s="876"/>
      <c r="C1148" s="843"/>
      <c r="D1148" s="826"/>
      <c r="E1148" s="170" t="s">
        <v>33</v>
      </c>
      <c r="F1148" s="392"/>
      <c r="G1148" s="392"/>
      <c r="H1148" s="481"/>
      <c r="I1148" s="481"/>
      <c r="J1148" s="616"/>
      <c r="K1148" s="616"/>
      <c r="L1148" s="542"/>
      <c r="M1148" s="542"/>
      <c r="N1148" s="539"/>
      <c r="O1148" s="30"/>
      <c r="P1148" s="177"/>
      <c r="Q1148" s="176"/>
    </row>
    <row r="1149" spans="2:17" ht="13.5" customHeight="1">
      <c r="B1149" s="876"/>
      <c r="C1149" s="843"/>
      <c r="D1149" s="826"/>
      <c r="E1149" s="170" t="s">
        <v>69</v>
      </c>
      <c r="F1149" s="392"/>
      <c r="G1149" s="392"/>
      <c r="H1149" s="481">
        <v>0.2</v>
      </c>
      <c r="I1149" s="481">
        <v>0.13</v>
      </c>
      <c r="J1149" s="616">
        <v>40.200000000000003</v>
      </c>
      <c r="K1149" s="616">
        <v>40.18</v>
      </c>
      <c r="L1149" s="542">
        <v>40.200000000000003</v>
      </c>
      <c r="M1149" s="542">
        <v>40.182000000000002</v>
      </c>
      <c r="N1149" s="539">
        <v>40.182000000000002</v>
      </c>
      <c r="O1149" s="30">
        <v>40.182000000000002</v>
      </c>
      <c r="P1149" s="177">
        <v>0</v>
      </c>
      <c r="Q1149" s="176">
        <v>0</v>
      </c>
    </row>
    <row r="1150" spans="2:17" ht="13.5" customHeight="1" thickBot="1">
      <c r="B1150" s="877"/>
      <c r="C1150" s="886"/>
      <c r="D1150" s="874"/>
      <c r="E1150" s="183" t="s">
        <v>22</v>
      </c>
      <c r="F1150" s="184"/>
      <c r="G1150" s="184"/>
      <c r="H1150" s="488"/>
      <c r="I1150" s="488"/>
      <c r="J1150" s="620"/>
      <c r="K1150" s="620"/>
      <c r="L1150" s="574"/>
      <c r="M1150" s="574"/>
      <c r="N1150" s="590"/>
      <c r="O1150" s="222"/>
      <c r="P1150" s="184"/>
      <c r="Q1150" s="186"/>
    </row>
    <row r="1151" spans="2:17" ht="13.5" customHeight="1">
      <c r="B1151" s="875"/>
      <c r="C1151" s="885" t="s">
        <v>806</v>
      </c>
      <c r="D1151" s="873" t="s">
        <v>396</v>
      </c>
      <c r="E1151" s="179" t="s">
        <v>19</v>
      </c>
      <c r="F1151" s="180"/>
      <c r="G1151" s="180"/>
      <c r="H1151" s="487">
        <v>114.57</v>
      </c>
      <c r="I1151" s="487">
        <v>59</v>
      </c>
      <c r="J1151" s="619">
        <v>250.89</v>
      </c>
      <c r="K1151" s="619">
        <v>185.19</v>
      </c>
      <c r="L1151" s="573">
        <v>331.02722</v>
      </c>
      <c r="M1151" s="573">
        <v>225.33475000000001</v>
      </c>
      <c r="N1151" s="584">
        <v>311.15118000000001</v>
      </c>
      <c r="O1151" s="714">
        <v>311.15118000000001</v>
      </c>
      <c r="P1151" s="180">
        <v>0</v>
      </c>
      <c r="Q1151" s="182">
        <v>0</v>
      </c>
    </row>
    <row r="1152" spans="2:17" ht="13.5" customHeight="1">
      <c r="B1152" s="876"/>
      <c r="C1152" s="843"/>
      <c r="D1152" s="826"/>
      <c r="E1152" s="170" t="s">
        <v>20</v>
      </c>
      <c r="F1152" s="392"/>
      <c r="G1152" s="392"/>
      <c r="H1152" s="481"/>
      <c r="I1152" s="481"/>
      <c r="J1152" s="616"/>
      <c r="K1152" s="616"/>
      <c r="L1152" s="542"/>
      <c r="M1152" s="542"/>
      <c r="N1152" s="539"/>
      <c r="O1152" s="30"/>
      <c r="P1152" s="177"/>
      <c r="Q1152" s="176"/>
    </row>
    <row r="1153" spans="2:17" ht="13.5" customHeight="1">
      <c r="B1153" s="876"/>
      <c r="C1153" s="843"/>
      <c r="D1153" s="826"/>
      <c r="E1153" s="170" t="s">
        <v>30</v>
      </c>
      <c r="F1153" s="392"/>
      <c r="G1153" s="392"/>
      <c r="H1153" s="481">
        <v>0</v>
      </c>
      <c r="I1153" s="481">
        <v>0</v>
      </c>
      <c r="J1153" s="616">
        <v>0</v>
      </c>
      <c r="K1153" s="616">
        <v>0</v>
      </c>
      <c r="L1153" s="542">
        <v>0</v>
      </c>
      <c r="M1153" s="542">
        <v>0</v>
      </c>
      <c r="N1153" s="539">
        <v>0</v>
      </c>
      <c r="O1153" s="30">
        <v>0</v>
      </c>
      <c r="P1153" s="177">
        <v>0</v>
      </c>
      <c r="Q1153" s="176">
        <v>0</v>
      </c>
    </row>
    <row r="1154" spans="2:17" ht="13.5" customHeight="1">
      <c r="B1154" s="876"/>
      <c r="C1154" s="843"/>
      <c r="D1154" s="826"/>
      <c r="E1154" s="170" t="s">
        <v>21</v>
      </c>
      <c r="F1154" s="392"/>
      <c r="G1154" s="392"/>
      <c r="H1154" s="481">
        <v>0</v>
      </c>
      <c r="I1154" s="481">
        <v>0</v>
      </c>
      <c r="J1154" s="616">
        <v>0</v>
      </c>
      <c r="K1154" s="616">
        <v>0</v>
      </c>
      <c r="L1154" s="542">
        <v>0</v>
      </c>
      <c r="M1154" s="542">
        <v>0</v>
      </c>
      <c r="N1154" s="539">
        <v>0</v>
      </c>
      <c r="O1154" s="30">
        <v>0</v>
      </c>
      <c r="P1154" s="177">
        <v>0</v>
      </c>
      <c r="Q1154" s="176">
        <v>0</v>
      </c>
    </row>
    <row r="1155" spans="2:17" ht="13.5" customHeight="1">
      <c r="B1155" s="876"/>
      <c r="C1155" s="843"/>
      <c r="D1155" s="826"/>
      <c r="E1155" s="170" t="s">
        <v>33</v>
      </c>
      <c r="F1155" s="392"/>
      <c r="G1155" s="392"/>
      <c r="H1155" s="481"/>
      <c r="I1155" s="481"/>
      <c r="J1155" s="616"/>
      <c r="K1155" s="616"/>
      <c r="L1155" s="542"/>
      <c r="M1155" s="542"/>
      <c r="N1155" s="539"/>
      <c r="O1155" s="30"/>
      <c r="P1155" s="177"/>
      <c r="Q1155" s="176"/>
    </row>
    <row r="1156" spans="2:17" ht="13.5" customHeight="1">
      <c r="B1156" s="876"/>
      <c r="C1156" s="843"/>
      <c r="D1156" s="826"/>
      <c r="E1156" s="170" t="s">
        <v>69</v>
      </c>
      <c r="F1156" s="392"/>
      <c r="G1156" s="392"/>
      <c r="H1156" s="481">
        <v>114.57</v>
      </c>
      <c r="I1156" s="481">
        <v>59</v>
      </c>
      <c r="J1156" s="616">
        <v>250.89</v>
      </c>
      <c r="K1156" s="616">
        <v>185.19</v>
      </c>
      <c r="L1156" s="542">
        <v>331.02722</v>
      </c>
      <c r="M1156" s="542">
        <v>225.33475000000001</v>
      </c>
      <c r="N1156" s="539">
        <v>311.15118000000001</v>
      </c>
      <c r="O1156" s="30">
        <v>311.15118000000001</v>
      </c>
      <c r="P1156" s="177">
        <v>0</v>
      </c>
      <c r="Q1156" s="176">
        <v>0</v>
      </c>
    </row>
    <row r="1157" spans="2:17" ht="13.5" customHeight="1" thickBot="1">
      <c r="B1157" s="877"/>
      <c r="C1157" s="886"/>
      <c r="D1157" s="874"/>
      <c r="E1157" s="183" t="s">
        <v>22</v>
      </c>
      <c r="F1157" s="184"/>
      <c r="G1157" s="184"/>
      <c r="H1157" s="488"/>
      <c r="I1157" s="488"/>
      <c r="J1157" s="620"/>
      <c r="K1157" s="620"/>
      <c r="L1157" s="574"/>
      <c r="M1157" s="574"/>
      <c r="N1157" s="590"/>
      <c r="O1157" s="222"/>
      <c r="P1157" s="184"/>
      <c r="Q1157" s="186"/>
    </row>
    <row r="1158" spans="2:17" ht="13.5" customHeight="1">
      <c r="B1158" s="875"/>
      <c r="C1158" s="885" t="s">
        <v>807</v>
      </c>
      <c r="D1158" s="873" t="s">
        <v>396</v>
      </c>
      <c r="E1158" s="179" t="s">
        <v>19</v>
      </c>
      <c r="F1158" s="180"/>
      <c r="G1158" s="180"/>
      <c r="H1158" s="487">
        <v>39.99</v>
      </c>
      <c r="I1158" s="487">
        <v>0</v>
      </c>
      <c r="J1158" s="619">
        <v>51</v>
      </c>
      <c r="K1158" s="619">
        <v>49.49</v>
      </c>
      <c r="L1158" s="573">
        <v>55.3</v>
      </c>
      <c r="M1158" s="573">
        <v>49.49</v>
      </c>
      <c r="N1158" s="584">
        <v>60.24588</v>
      </c>
      <c r="O1158" s="714">
        <v>60.24588</v>
      </c>
      <c r="P1158" s="180">
        <v>0</v>
      </c>
      <c r="Q1158" s="182">
        <v>0</v>
      </c>
    </row>
    <row r="1159" spans="2:17" ht="13.5" customHeight="1">
      <c r="B1159" s="876"/>
      <c r="C1159" s="843"/>
      <c r="D1159" s="826"/>
      <c r="E1159" s="170" t="s">
        <v>20</v>
      </c>
      <c r="F1159" s="392"/>
      <c r="G1159" s="392"/>
      <c r="H1159" s="481"/>
      <c r="I1159" s="481"/>
      <c r="J1159" s="616"/>
      <c r="K1159" s="616"/>
      <c r="L1159" s="542"/>
      <c r="M1159" s="542"/>
      <c r="N1159" s="539"/>
      <c r="O1159" s="30"/>
      <c r="P1159" s="177"/>
      <c r="Q1159" s="176"/>
    </row>
    <row r="1160" spans="2:17" ht="13.5" customHeight="1">
      <c r="B1160" s="876"/>
      <c r="C1160" s="843"/>
      <c r="D1160" s="826"/>
      <c r="E1160" s="170" t="s">
        <v>30</v>
      </c>
      <c r="F1160" s="392"/>
      <c r="G1160" s="392"/>
      <c r="H1160" s="481">
        <v>0</v>
      </c>
      <c r="I1160" s="481">
        <v>0</v>
      </c>
      <c r="J1160" s="616">
        <v>0</v>
      </c>
      <c r="K1160" s="616">
        <v>0</v>
      </c>
      <c r="L1160" s="542">
        <v>0</v>
      </c>
      <c r="M1160" s="542">
        <v>0</v>
      </c>
      <c r="N1160" s="539">
        <v>0</v>
      </c>
      <c r="O1160" s="30">
        <v>0</v>
      </c>
      <c r="P1160" s="177">
        <v>0</v>
      </c>
      <c r="Q1160" s="176">
        <v>0</v>
      </c>
    </row>
    <row r="1161" spans="2:17" ht="13.5" customHeight="1">
      <c r="B1161" s="876"/>
      <c r="C1161" s="843"/>
      <c r="D1161" s="826"/>
      <c r="E1161" s="170" t="s">
        <v>21</v>
      </c>
      <c r="F1161" s="392"/>
      <c r="G1161" s="392"/>
      <c r="H1161" s="481">
        <v>0</v>
      </c>
      <c r="I1161" s="481">
        <v>0</v>
      </c>
      <c r="J1161" s="616">
        <v>0</v>
      </c>
      <c r="K1161" s="616">
        <v>0</v>
      </c>
      <c r="L1161" s="542">
        <v>0</v>
      </c>
      <c r="M1161" s="542">
        <v>0</v>
      </c>
      <c r="N1161" s="539">
        <v>0</v>
      </c>
      <c r="O1161" s="30">
        <v>0</v>
      </c>
      <c r="P1161" s="177">
        <v>0</v>
      </c>
      <c r="Q1161" s="176">
        <v>0</v>
      </c>
    </row>
    <row r="1162" spans="2:17" ht="13.5" customHeight="1">
      <c r="B1162" s="876"/>
      <c r="C1162" s="843"/>
      <c r="D1162" s="826"/>
      <c r="E1162" s="170" t="s">
        <v>33</v>
      </c>
      <c r="F1162" s="392"/>
      <c r="G1162" s="392"/>
      <c r="H1162" s="481"/>
      <c r="I1162" s="481"/>
      <c r="J1162" s="616"/>
      <c r="K1162" s="616"/>
      <c r="L1162" s="542"/>
      <c r="M1162" s="542"/>
      <c r="N1162" s="539"/>
      <c r="O1162" s="30"/>
      <c r="P1162" s="177"/>
      <c r="Q1162" s="176"/>
    </row>
    <row r="1163" spans="2:17" ht="13.5" customHeight="1">
      <c r="B1163" s="876"/>
      <c r="C1163" s="843"/>
      <c r="D1163" s="826"/>
      <c r="E1163" s="170" t="s">
        <v>69</v>
      </c>
      <c r="F1163" s="392"/>
      <c r="G1163" s="392"/>
      <c r="H1163" s="481">
        <v>39.99</v>
      </c>
      <c r="I1163" s="481">
        <v>0</v>
      </c>
      <c r="J1163" s="616">
        <v>51</v>
      </c>
      <c r="K1163" s="616">
        <v>49.49</v>
      </c>
      <c r="L1163" s="542">
        <v>55.3</v>
      </c>
      <c r="M1163" s="542">
        <v>49.49</v>
      </c>
      <c r="N1163" s="539">
        <v>60.24588</v>
      </c>
      <c r="O1163" s="30">
        <v>60.24588</v>
      </c>
      <c r="P1163" s="177">
        <v>0</v>
      </c>
      <c r="Q1163" s="176">
        <v>0</v>
      </c>
    </row>
    <row r="1164" spans="2:17" ht="13.5" customHeight="1" thickBot="1">
      <c r="B1164" s="876"/>
      <c r="C1164" s="843"/>
      <c r="D1164" s="826"/>
      <c r="E1164" s="387" t="s">
        <v>22</v>
      </c>
      <c r="F1164" s="108"/>
      <c r="G1164" s="108"/>
      <c r="H1164" s="469"/>
      <c r="I1164" s="469"/>
      <c r="J1164" s="611"/>
      <c r="K1164" s="611"/>
      <c r="L1164" s="641"/>
      <c r="M1164" s="641"/>
      <c r="N1164" s="657"/>
      <c r="O1164" s="101"/>
      <c r="P1164" s="108"/>
      <c r="Q1164" s="36"/>
    </row>
    <row r="1165" spans="2:17" s="385" customFormat="1" ht="13.5" customHeight="1">
      <c r="B1165" s="878"/>
      <c r="C1165" s="881" t="s">
        <v>808</v>
      </c>
      <c r="D1165" s="883" t="s">
        <v>396</v>
      </c>
      <c r="E1165" s="401" t="s">
        <v>19</v>
      </c>
      <c r="F1165" s="180"/>
      <c r="G1165" s="180"/>
      <c r="H1165" s="487">
        <v>0.77</v>
      </c>
      <c r="I1165" s="487">
        <v>0</v>
      </c>
      <c r="J1165" s="619">
        <v>1.69</v>
      </c>
      <c r="K1165" s="619">
        <v>0</v>
      </c>
      <c r="L1165" s="573">
        <v>2.3490000000000002</v>
      </c>
      <c r="M1165" s="573">
        <v>0</v>
      </c>
      <c r="N1165" s="584">
        <v>0</v>
      </c>
      <c r="O1165" s="714">
        <v>0</v>
      </c>
      <c r="P1165" s="180">
        <v>0</v>
      </c>
      <c r="Q1165" s="182">
        <v>0</v>
      </c>
    </row>
    <row r="1166" spans="2:17" s="385" customFormat="1" ht="13.5" customHeight="1">
      <c r="B1166" s="879"/>
      <c r="C1166" s="808"/>
      <c r="D1166" s="807"/>
      <c r="E1166" s="389" t="s">
        <v>20</v>
      </c>
      <c r="F1166" s="392"/>
      <c r="G1166" s="392"/>
      <c r="H1166" s="481"/>
      <c r="I1166" s="481"/>
      <c r="J1166" s="616"/>
      <c r="K1166" s="616"/>
      <c r="L1166" s="542"/>
      <c r="M1166" s="542"/>
      <c r="N1166" s="539"/>
      <c r="O1166" s="30"/>
      <c r="P1166" s="392"/>
      <c r="Q1166" s="393"/>
    </row>
    <row r="1167" spans="2:17" s="385" customFormat="1" ht="13.5" customHeight="1">
      <c r="B1167" s="879"/>
      <c r="C1167" s="808"/>
      <c r="D1167" s="807"/>
      <c r="E1167" s="389" t="s">
        <v>30</v>
      </c>
      <c r="F1167" s="392"/>
      <c r="G1167" s="392"/>
      <c r="H1167" s="481">
        <v>0</v>
      </c>
      <c r="I1167" s="481">
        <v>0</v>
      </c>
      <c r="J1167" s="616">
        <v>0</v>
      </c>
      <c r="K1167" s="616">
        <v>0</v>
      </c>
      <c r="L1167" s="542">
        <v>0</v>
      </c>
      <c r="M1167" s="542">
        <v>0</v>
      </c>
      <c r="N1167" s="539">
        <v>0</v>
      </c>
      <c r="O1167" s="30">
        <v>0</v>
      </c>
      <c r="P1167" s="392">
        <v>0</v>
      </c>
      <c r="Q1167" s="393">
        <v>0</v>
      </c>
    </row>
    <row r="1168" spans="2:17" s="385" customFormat="1" ht="13.5" customHeight="1">
      <c r="B1168" s="879"/>
      <c r="C1168" s="808"/>
      <c r="D1168" s="807"/>
      <c r="E1168" s="389" t="s">
        <v>21</v>
      </c>
      <c r="F1168" s="392"/>
      <c r="G1168" s="392"/>
      <c r="H1168" s="481">
        <v>0</v>
      </c>
      <c r="I1168" s="481">
        <v>0</v>
      </c>
      <c r="J1168" s="616">
        <v>0</v>
      </c>
      <c r="K1168" s="616">
        <v>0</v>
      </c>
      <c r="L1168" s="542">
        <v>0</v>
      </c>
      <c r="M1168" s="542">
        <v>0</v>
      </c>
      <c r="N1168" s="539">
        <v>0</v>
      </c>
      <c r="O1168" s="30">
        <v>0</v>
      </c>
      <c r="P1168" s="392">
        <v>0</v>
      </c>
      <c r="Q1168" s="393">
        <v>0</v>
      </c>
    </row>
    <row r="1169" spans="2:17" s="385" customFormat="1" ht="13.5" customHeight="1">
      <c r="B1169" s="879"/>
      <c r="C1169" s="808"/>
      <c r="D1169" s="807"/>
      <c r="E1169" s="389" t="s">
        <v>33</v>
      </c>
      <c r="F1169" s="392"/>
      <c r="G1169" s="392"/>
      <c r="H1169" s="481"/>
      <c r="I1169" s="481"/>
      <c r="J1169" s="616"/>
      <c r="K1169" s="616"/>
      <c r="L1169" s="542"/>
      <c r="M1169" s="542"/>
      <c r="N1169" s="539"/>
      <c r="O1169" s="30"/>
      <c r="P1169" s="392"/>
      <c r="Q1169" s="393"/>
    </row>
    <row r="1170" spans="2:17" s="385" customFormat="1" ht="13.5" customHeight="1">
      <c r="B1170" s="879"/>
      <c r="C1170" s="808"/>
      <c r="D1170" s="807"/>
      <c r="E1170" s="389" t="s">
        <v>69</v>
      </c>
      <c r="F1170" s="392"/>
      <c r="G1170" s="392"/>
      <c r="H1170" s="481">
        <v>0.77</v>
      </c>
      <c r="I1170" s="481">
        <v>0</v>
      </c>
      <c r="J1170" s="616">
        <v>1.69</v>
      </c>
      <c r="K1170" s="616">
        <v>0</v>
      </c>
      <c r="L1170" s="542">
        <v>2.3490000000000002</v>
      </c>
      <c r="M1170" s="542">
        <v>0</v>
      </c>
      <c r="N1170" s="539">
        <v>0</v>
      </c>
      <c r="O1170" s="30">
        <v>0</v>
      </c>
      <c r="P1170" s="392">
        <v>0</v>
      </c>
      <c r="Q1170" s="393">
        <v>0</v>
      </c>
    </row>
    <row r="1171" spans="2:17" s="385" customFormat="1" ht="13.5" customHeight="1" thickBot="1">
      <c r="B1171" s="899"/>
      <c r="C1171" s="798"/>
      <c r="D1171" s="800"/>
      <c r="E1171" s="609" t="s">
        <v>22</v>
      </c>
      <c r="F1171" s="108"/>
      <c r="G1171" s="108"/>
      <c r="H1171" s="611"/>
      <c r="I1171" s="611"/>
      <c r="J1171" s="611"/>
      <c r="K1171" s="611"/>
      <c r="L1171" s="641"/>
      <c r="M1171" s="641"/>
      <c r="N1171" s="657"/>
      <c r="O1171" s="101"/>
      <c r="P1171" s="108"/>
      <c r="Q1171" s="36"/>
    </row>
    <row r="1172" spans="2:17" s="608" customFormat="1" ht="13.5" customHeight="1">
      <c r="B1172" s="878"/>
      <c r="C1172" s="881" t="s">
        <v>809</v>
      </c>
      <c r="D1172" s="883" t="s">
        <v>396</v>
      </c>
      <c r="E1172" s="621" t="s">
        <v>19</v>
      </c>
      <c r="F1172" s="180"/>
      <c r="G1172" s="180"/>
      <c r="H1172" s="619">
        <v>0</v>
      </c>
      <c r="I1172" s="619">
        <v>0</v>
      </c>
      <c r="J1172" s="619">
        <v>0</v>
      </c>
      <c r="K1172" s="619">
        <v>0</v>
      </c>
      <c r="L1172" s="573">
        <v>23.037780000000001</v>
      </c>
      <c r="M1172" s="573">
        <v>3.2669999999999998E-2</v>
      </c>
      <c r="N1172" s="584">
        <v>29.19492</v>
      </c>
      <c r="O1172" s="714">
        <v>29.19492</v>
      </c>
      <c r="P1172" s="180">
        <v>0</v>
      </c>
      <c r="Q1172" s="182">
        <v>0</v>
      </c>
    </row>
    <row r="1173" spans="2:17" s="608" customFormat="1" ht="13.5" customHeight="1">
      <c r="B1173" s="879"/>
      <c r="C1173" s="808"/>
      <c r="D1173" s="807"/>
      <c r="E1173" s="613" t="s">
        <v>20</v>
      </c>
      <c r="F1173" s="534"/>
      <c r="G1173" s="534"/>
      <c r="H1173" s="616"/>
      <c r="I1173" s="616"/>
      <c r="J1173" s="616"/>
      <c r="K1173" s="616"/>
      <c r="L1173" s="542"/>
      <c r="M1173" s="542"/>
      <c r="N1173" s="539"/>
      <c r="O1173" s="30"/>
      <c r="P1173" s="534"/>
      <c r="Q1173" s="535"/>
    </row>
    <row r="1174" spans="2:17" s="608" customFormat="1" ht="13.5" customHeight="1">
      <c r="B1174" s="879"/>
      <c r="C1174" s="808"/>
      <c r="D1174" s="807"/>
      <c r="E1174" s="613" t="s">
        <v>30</v>
      </c>
      <c r="F1174" s="534"/>
      <c r="G1174" s="534"/>
      <c r="H1174" s="616">
        <v>0</v>
      </c>
      <c r="I1174" s="616">
        <v>0</v>
      </c>
      <c r="J1174" s="616">
        <v>0</v>
      </c>
      <c r="K1174" s="616">
        <v>0</v>
      </c>
      <c r="L1174" s="542">
        <v>0</v>
      </c>
      <c r="M1174" s="542">
        <v>0</v>
      </c>
      <c r="N1174" s="539">
        <v>0</v>
      </c>
      <c r="O1174" s="30">
        <v>0</v>
      </c>
      <c r="P1174" s="534">
        <v>0</v>
      </c>
      <c r="Q1174" s="535">
        <v>0</v>
      </c>
    </row>
    <row r="1175" spans="2:17" s="608" customFormat="1" ht="13.5" customHeight="1">
      <c r="B1175" s="879"/>
      <c r="C1175" s="808"/>
      <c r="D1175" s="807"/>
      <c r="E1175" s="613" t="s">
        <v>21</v>
      </c>
      <c r="F1175" s="534"/>
      <c r="G1175" s="534"/>
      <c r="H1175" s="616">
        <v>0</v>
      </c>
      <c r="I1175" s="616">
        <v>0</v>
      </c>
      <c r="J1175" s="616">
        <v>0</v>
      </c>
      <c r="K1175" s="616">
        <v>0</v>
      </c>
      <c r="L1175" s="542">
        <v>0</v>
      </c>
      <c r="M1175" s="542">
        <v>0</v>
      </c>
      <c r="N1175" s="539">
        <v>0</v>
      </c>
      <c r="O1175" s="30">
        <v>0</v>
      </c>
      <c r="P1175" s="534">
        <v>0</v>
      </c>
      <c r="Q1175" s="535">
        <v>0</v>
      </c>
    </row>
    <row r="1176" spans="2:17" s="608" customFormat="1" ht="13.5" customHeight="1">
      <c r="B1176" s="879"/>
      <c r="C1176" s="808"/>
      <c r="D1176" s="807"/>
      <c r="E1176" s="613" t="s">
        <v>33</v>
      </c>
      <c r="F1176" s="534"/>
      <c r="G1176" s="534"/>
      <c r="H1176" s="616"/>
      <c r="I1176" s="616"/>
      <c r="J1176" s="616"/>
      <c r="K1176" s="616"/>
      <c r="L1176" s="542"/>
      <c r="M1176" s="542"/>
      <c r="N1176" s="539"/>
      <c r="O1176" s="30"/>
      <c r="P1176" s="534"/>
      <c r="Q1176" s="535"/>
    </row>
    <row r="1177" spans="2:17" s="608" customFormat="1" ht="13.5" customHeight="1">
      <c r="B1177" s="879"/>
      <c r="C1177" s="808"/>
      <c r="D1177" s="807"/>
      <c r="E1177" s="613" t="s">
        <v>69</v>
      </c>
      <c r="F1177" s="534"/>
      <c r="G1177" s="534"/>
      <c r="H1177" s="616">
        <v>0</v>
      </c>
      <c r="I1177" s="616">
        <v>0</v>
      </c>
      <c r="J1177" s="616">
        <v>0</v>
      </c>
      <c r="K1177" s="616">
        <v>0</v>
      </c>
      <c r="L1177" s="542">
        <v>23.037780000000001</v>
      </c>
      <c r="M1177" s="542">
        <v>3.2669999999999998E-2</v>
      </c>
      <c r="N1177" s="539">
        <v>29.19492</v>
      </c>
      <c r="O1177" s="30">
        <v>29.19492</v>
      </c>
      <c r="P1177" s="534">
        <v>0</v>
      </c>
      <c r="Q1177" s="535">
        <v>0</v>
      </c>
    </row>
    <row r="1178" spans="2:17" s="608" customFormat="1" ht="13.5" customHeight="1" thickBot="1">
      <c r="B1178" s="880"/>
      <c r="C1178" s="882"/>
      <c r="D1178" s="884"/>
      <c r="E1178" s="622" t="s">
        <v>22</v>
      </c>
      <c r="F1178" s="184"/>
      <c r="G1178" s="184"/>
      <c r="H1178" s="620"/>
      <c r="I1178" s="620"/>
      <c r="J1178" s="620"/>
      <c r="K1178" s="620"/>
      <c r="L1178" s="574"/>
      <c r="M1178" s="574"/>
      <c r="N1178" s="590"/>
      <c r="O1178" s="222"/>
      <c r="P1178" s="184"/>
      <c r="Q1178" s="186"/>
    </row>
    <row r="1179" spans="2:17" ht="13.5" customHeight="1">
      <c r="B1179" s="876"/>
      <c r="C1179" s="843" t="s">
        <v>810</v>
      </c>
      <c r="D1179" s="826" t="s">
        <v>744</v>
      </c>
      <c r="E1179" s="388" t="s">
        <v>19</v>
      </c>
      <c r="F1179" s="178"/>
      <c r="G1179" s="178"/>
      <c r="H1179" s="470">
        <v>1289.7</v>
      </c>
      <c r="I1179" s="470">
        <v>0</v>
      </c>
      <c r="J1179" s="612">
        <v>1289.7</v>
      </c>
      <c r="K1179" s="612">
        <v>0</v>
      </c>
      <c r="L1179" s="578">
        <v>1289.7</v>
      </c>
      <c r="M1179" s="578">
        <v>0</v>
      </c>
      <c r="N1179" s="655">
        <v>1289.7</v>
      </c>
      <c r="O1179" s="715">
        <v>0</v>
      </c>
      <c r="P1179" s="178">
        <v>0</v>
      </c>
      <c r="Q1179" s="398">
        <v>0</v>
      </c>
    </row>
    <row r="1180" spans="2:17" ht="13.5" customHeight="1">
      <c r="B1180" s="876"/>
      <c r="C1180" s="843"/>
      <c r="D1180" s="826"/>
      <c r="E1180" s="170" t="s">
        <v>20</v>
      </c>
      <c r="F1180" s="392"/>
      <c r="G1180" s="392"/>
      <c r="H1180" s="481"/>
      <c r="I1180" s="481"/>
      <c r="J1180" s="616"/>
      <c r="K1180" s="616"/>
      <c r="L1180" s="542"/>
      <c r="M1180" s="542"/>
      <c r="N1180" s="539"/>
      <c r="O1180" s="30"/>
      <c r="P1180" s="177"/>
      <c r="Q1180" s="176"/>
    </row>
    <row r="1181" spans="2:17" ht="13.5" customHeight="1">
      <c r="B1181" s="876"/>
      <c r="C1181" s="843"/>
      <c r="D1181" s="826"/>
      <c r="E1181" s="170" t="s">
        <v>30</v>
      </c>
      <c r="F1181" s="392"/>
      <c r="G1181" s="392"/>
      <c r="H1181" s="481">
        <v>0</v>
      </c>
      <c r="I1181" s="481">
        <v>0</v>
      </c>
      <c r="J1181" s="616">
        <v>0</v>
      </c>
      <c r="K1181" s="616">
        <v>0</v>
      </c>
      <c r="L1181" s="542">
        <v>0</v>
      </c>
      <c r="M1181" s="542">
        <v>0</v>
      </c>
      <c r="N1181" s="539">
        <v>0</v>
      </c>
      <c r="O1181" s="30">
        <v>0</v>
      </c>
      <c r="P1181" s="177">
        <v>0</v>
      </c>
      <c r="Q1181" s="176">
        <v>0</v>
      </c>
    </row>
    <row r="1182" spans="2:17" ht="13.5" customHeight="1">
      <c r="B1182" s="876"/>
      <c r="C1182" s="843"/>
      <c r="D1182" s="826"/>
      <c r="E1182" s="170" t="s">
        <v>21</v>
      </c>
      <c r="F1182" s="392"/>
      <c r="G1182" s="392"/>
      <c r="H1182" s="481">
        <v>1289.7</v>
      </c>
      <c r="I1182" s="481">
        <v>0</v>
      </c>
      <c r="J1182" s="616">
        <v>1289.7</v>
      </c>
      <c r="K1182" s="616">
        <v>0</v>
      </c>
      <c r="L1182" s="542">
        <v>1289.7</v>
      </c>
      <c r="M1182" s="542">
        <v>0</v>
      </c>
      <c r="N1182" s="539">
        <v>1289.7</v>
      </c>
      <c r="O1182" s="30">
        <v>0</v>
      </c>
      <c r="P1182" s="177">
        <v>0</v>
      </c>
      <c r="Q1182" s="176">
        <v>0</v>
      </c>
    </row>
    <row r="1183" spans="2:17" ht="13.5" customHeight="1">
      <c r="B1183" s="876"/>
      <c r="C1183" s="843"/>
      <c r="D1183" s="826"/>
      <c r="E1183" s="170" t="s">
        <v>33</v>
      </c>
      <c r="F1183" s="392"/>
      <c r="G1183" s="392"/>
      <c r="H1183" s="481"/>
      <c r="I1183" s="481"/>
      <c r="J1183" s="616"/>
      <c r="K1183" s="616"/>
      <c r="L1183" s="542"/>
      <c r="M1183" s="542"/>
      <c r="N1183" s="539"/>
      <c r="O1183" s="30"/>
      <c r="P1183" s="177"/>
      <c r="Q1183" s="176"/>
    </row>
    <row r="1184" spans="2:17" ht="13.5" customHeight="1">
      <c r="B1184" s="876"/>
      <c r="C1184" s="843"/>
      <c r="D1184" s="826"/>
      <c r="E1184" s="170" t="s">
        <v>69</v>
      </c>
      <c r="F1184" s="392"/>
      <c r="G1184" s="392"/>
      <c r="H1184" s="481">
        <v>0</v>
      </c>
      <c r="I1184" s="481">
        <v>0</v>
      </c>
      <c r="J1184" s="616">
        <v>0</v>
      </c>
      <c r="K1184" s="616">
        <v>0</v>
      </c>
      <c r="L1184" s="542">
        <v>0</v>
      </c>
      <c r="M1184" s="542">
        <v>0</v>
      </c>
      <c r="N1184" s="539">
        <v>0</v>
      </c>
      <c r="O1184" s="30">
        <v>0</v>
      </c>
      <c r="P1184" s="177">
        <v>0</v>
      </c>
      <c r="Q1184" s="176">
        <v>0</v>
      </c>
    </row>
    <row r="1185" spans="2:17" ht="13.5" customHeight="1" thickBot="1">
      <c r="B1185" s="876"/>
      <c r="C1185" s="843"/>
      <c r="D1185" s="826"/>
      <c r="E1185" s="674" t="s">
        <v>22</v>
      </c>
      <c r="F1185" s="108"/>
      <c r="G1185" s="108"/>
      <c r="H1185" s="675"/>
      <c r="I1185" s="675"/>
      <c r="J1185" s="675"/>
      <c r="K1185" s="675"/>
      <c r="L1185" s="641"/>
      <c r="M1185" s="641"/>
      <c r="N1185" s="657"/>
      <c r="O1185" s="101"/>
      <c r="P1185" s="108"/>
      <c r="Q1185" s="36"/>
    </row>
    <row r="1186" spans="2:17" s="673" customFormat="1" ht="13.5" customHeight="1">
      <c r="B1186" s="878"/>
      <c r="C1186" s="881" t="s">
        <v>810</v>
      </c>
      <c r="D1186" s="883" t="s">
        <v>911</v>
      </c>
      <c r="E1186" s="685" t="s">
        <v>19</v>
      </c>
      <c r="F1186" s="180"/>
      <c r="G1186" s="180"/>
      <c r="H1186" s="683">
        <v>0</v>
      </c>
      <c r="I1186" s="683">
        <v>0</v>
      </c>
      <c r="J1186" s="683">
        <v>0</v>
      </c>
      <c r="K1186" s="683">
        <v>0</v>
      </c>
      <c r="L1186" s="573">
        <v>0</v>
      </c>
      <c r="M1186" s="573">
        <v>0</v>
      </c>
      <c r="N1186" s="584">
        <v>400</v>
      </c>
      <c r="O1186" s="714">
        <v>0</v>
      </c>
      <c r="P1186" s="180">
        <v>0</v>
      </c>
      <c r="Q1186" s="182">
        <v>0</v>
      </c>
    </row>
    <row r="1187" spans="2:17" s="673" customFormat="1" ht="13.5" customHeight="1">
      <c r="B1187" s="879"/>
      <c r="C1187" s="808"/>
      <c r="D1187" s="807"/>
      <c r="E1187" s="679" t="s">
        <v>20</v>
      </c>
      <c r="F1187" s="534"/>
      <c r="G1187" s="534"/>
      <c r="H1187" s="677"/>
      <c r="I1187" s="677"/>
      <c r="J1187" s="677"/>
      <c r="K1187" s="677"/>
      <c r="L1187" s="542"/>
      <c r="M1187" s="542"/>
      <c r="N1187" s="539"/>
      <c r="O1187" s="30"/>
      <c r="P1187" s="534"/>
      <c r="Q1187" s="535"/>
    </row>
    <row r="1188" spans="2:17" s="673" customFormat="1" ht="13.5" customHeight="1">
      <c r="B1188" s="879"/>
      <c r="C1188" s="808"/>
      <c r="D1188" s="807"/>
      <c r="E1188" s="679" t="s">
        <v>30</v>
      </c>
      <c r="F1188" s="534"/>
      <c r="G1188" s="534"/>
      <c r="H1188" s="677">
        <v>0</v>
      </c>
      <c r="I1188" s="677">
        <v>0</v>
      </c>
      <c r="J1188" s="677">
        <v>0</v>
      </c>
      <c r="K1188" s="677">
        <v>0</v>
      </c>
      <c r="L1188" s="542">
        <v>0</v>
      </c>
      <c r="M1188" s="542">
        <v>0</v>
      </c>
      <c r="N1188" s="539">
        <v>0</v>
      </c>
      <c r="O1188" s="30">
        <v>0</v>
      </c>
      <c r="P1188" s="534">
        <v>0</v>
      </c>
      <c r="Q1188" s="535">
        <v>0</v>
      </c>
    </row>
    <row r="1189" spans="2:17" s="673" customFormat="1" ht="13.5" customHeight="1">
      <c r="B1189" s="879"/>
      <c r="C1189" s="808"/>
      <c r="D1189" s="807"/>
      <c r="E1189" s="679" t="s">
        <v>21</v>
      </c>
      <c r="F1189" s="534"/>
      <c r="G1189" s="534"/>
      <c r="H1189" s="677">
        <v>0</v>
      </c>
      <c r="I1189" s="677">
        <v>0</v>
      </c>
      <c r="J1189" s="677">
        <v>0</v>
      </c>
      <c r="K1189" s="677">
        <v>0</v>
      </c>
      <c r="L1189" s="542">
        <v>0</v>
      </c>
      <c r="M1189" s="542">
        <v>0</v>
      </c>
      <c r="N1189" s="539">
        <v>0</v>
      </c>
      <c r="O1189" s="30">
        <v>0</v>
      </c>
      <c r="P1189" s="534">
        <v>0</v>
      </c>
      <c r="Q1189" s="535">
        <v>0</v>
      </c>
    </row>
    <row r="1190" spans="2:17" s="673" customFormat="1" ht="13.5" customHeight="1">
      <c r="B1190" s="879"/>
      <c r="C1190" s="808"/>
      <c r="D1190" s="807"/>
      <c r="E1190" s="679" t="s">
        <v>33</v>
      </c>
      <c r="F1190" s="534"/>
      <c r="G1190" s="534"/>
      <c r="H1190" s="677"/>
      <c r="I1190" s="677"/>
      <c r="J1190" s="677"/>
      <c r="K1190" s="677"/>
      <c r="L1190" s="542"/>
      <c r="M1190" s="542"/>
      <c r="N1190" s="539"/>
      <c r="O1190" s="30"/>
      <c r="P1190" s="534"/>
      <c r="Q1190" s="535"/>
    </row>
    <row r="1191" spans="2:17" s="673" customFormat="1" ht="13.5" customHeight="1">
      <c r="B1191" s="879"/>
      <c r="C1191" s="808"/>
      <c r="D1191" s="807"/>
      <c r="E1191" s="679" t="s">
        <v>69</v>
      </c>
      <c r="F1191" s="534"/>
      <c r="G1191" s="534"/>
      <c r="H1191" s="677">
        <v>0</v>
      </c>
      <c r="I1191" s="677">
        <v>0</v>
      </c>
      <c r="J1191" s="677">
        <v>0</v>
      </c>
      <c r="K1191" s="677">
        <v>0</v>
      </c>
      <c r="L1191" s="542">
        <v>0</v>
      </c>
      <c r="M1191" s="542">
        <v>0</v>
      </c>
      <c r="N1191" s="539">
        <v>400</v>
      </c>
      <c r="O1191" s="30">
        <v>0</v>
      </c>
      <c r="P1191" s="534">
        <v>0</v>
      </c>
      <c r="Q1191" s="535">
        <v>0</v>
      </c>
    </row>
    <row r="1192" spans="2:17" s="673" customFormat="1" ht="13.5" customHeight="1" thickBot="1">
      <c r="B1192" s="880"/>
      <c r="C1192" s="882"/>
      <c r="D1192" s="884"/>
      <c r="E1192" s="686" t="s">
        <v>22</v>
      </c>
      <c r="F1192" s="184"/>
      <c r="G1192" s="184"/>
      <c r="H1192" s="684"/>
      <c r="I1192" s="684"/>
      <c r="J1192" s="684"/>
      <c r="K1192" s="684"/>
      <c r="L1192" s="574"/>
      <c r="M1192" s="574"/>
      <c r="N1192" s="590"/>
      <c r="O1192" s="222"/>
      <c r="P1192" s="184"/>
      <c r="Q1192" s="186"/>
    </row>
    <row r="1193" spans="2:17" s="468" customFormat="1" ht="13.5" customHeight="1">
      <c r="B1193" s="876"/>
      <c r="C1193" s="843" t="s">
        <v>822</v>
      </c>
      <c r="D1193" s="826" t="s">
        <v>816</v>
      </c>
      <c r="E1193" s="472" t="s">
        <v>19</v>
      </c>
      <c r="F1193" s="178"/>
      <c r="G1193" s="178"/>
      <c r="H1193" s="470">
        <v>0</v>
      </c>
      <c r="I1193" s="470">
        <v>0</v>
      </c>
      <c r="J1193" s="612">
        <v>8.14</v>
      </c>
      <c r="K1193" s="612">
        <v>0</v>
      </c>
      <c r="L1193" s="578">
        <v>9.56</v>
      </c>
      <c r="M1193" s="578">
        <v>9.5564</v>
      </c>
      <c r="N1193" s="655">
        <v>9.56</v>
      </c>
      <c r="O1193" s="715">
        <v>9.5564</v>
      </c>
      <c r="P1193" s="178">
        <v>0</v>
      </c>
      <c r="Q1193" s="483">
        <v>0</v>
      </c>
    </row>
    <row r="1194" spans="2:17" s="468" customFormat="1" ht="13.5" customHeight="1">
      <c r="B1194" s="876"/>
      <c r="C1194" s="843"/>
      <c r="D1194" s="826"/>
      <c r="E1194" s="473" t="s">
        <v>20</v>
      </c>
      <c r="F1194" s="484"/>
      <c r="G1194" s="484"/>
      <c r="H1194" s="481"/>
      <c r="I1194" s="481"/>
      <c r="J1194" s="616"/>
      <c r="K1194" s="616"/>
      <c r="L1194" s="542"/>
      <c r="M1194" s="542"/>
      <c r="N1194" s="539"/>
      <c r="O1194" s="30"/>
      <c r="P1194" s="484"/>
      <c r="Q1194" s="485"/>
    </row>
    <row r="1195" spans="2:17" s="468" customFormat="1" ht="13.5" customHeight="1">
      <c r="B1195" s="876"/>
      <c r="C1195" s="843"/>
      <c r="D1195" s="826"/>
      <c r="E1195" s="473" t="s">
        <v>30</v>
      </c>
      <c r="F1195" s="484"/>
      <c r="G1195" s="484"/>
      <c r="H1195" s="481">
        <v>0</v>
      </c>
      <c r="I1195" s="481">
        <v>0</v>
      </c>
      <c r="J1195" s="616">
        <v>0</v>
      </c>
      <c r="K1195" s="616">
        <v>0</v>
      </c>
      <c r="L1195" s="542">
        <v>0</v>
      </c>
      <c r="M1195" s="542">
        <v>0</v>
      </c>
      <c r="N1195" s="539">
        <v>0</v>
      </c>
      <c r="O1195" s="30">
        <v>0</v>
      </c>
      <c r="P1195" s="484">
        <v>0</v>
      </c>
      <c r="Q1195" s="485">
        <v>0</v>
      </c>
    </row>
    <row r="1196" spans="2:17" s="468" customFormat="1" ht="13.5" customHeight="1">
      <c r="B1196" s="876"/>
      <c r="C1196" s="843"/>
      <c r="D1196" s="826"/>
      <c r="E1196" s="473" t="s">
        <v>21</v>
      </c>
      <c r="F1196" s="484"/>
      <c r="G1196" s="484"/>
      <c r="H1196" s="481">
        <v>0</v>
      </c>
      <c r="I1196" s="481">
        <v>0</v>
      </c>
      <c r="J1196" s="616">
        <v>8.14</v>
      </c>
      <c r="K1196" s="616">
        <v>0</v>
      </c>
      <c r="L1196" s="542">
        <v>9.56</v>
      </c>
      <c r="M1196" s="542">
        <v>9.5564</v>
      </c>
      <c r="N1196" s="539">
        <v>9.56</v>
      </c>
      <c r="O1196" s="30">
        <v>9.5564</v>
      </c>
      <c r="P1196" s="484">
        <v>0</v>
      </c>
      <c r="Q1196" s="485">
        <v>0</v>
      </c>
    </row>
    <row r="1197" spans="2:17" s="468" customFormat="1" ht="13.5" customHeight="1">
      <c r="B1197" s="876"/>
      <c r="C1197" s="843"/>
      <c r="D1197" s="826"/>
      <c r="E1197" s="473" t="s">
        <v>33</v>
      </c>
      <c r="F1197" s="484"/>
      <c r="G1197" s="484"/>
      <c r="H1197" s="481"/>
      <c r="I1197" s="481"/>
      <c r="J1197" s="616"/>
      <c r="K1197" s="616"/>
      <c r="L1197" s="542"/>
      <c r="M1197" s="542"/>
      <c r="N1197" s="539"/>
      <c r="O1197" s="30"/>
      <c r="P1197" s="484"/>
      <c r="Q1197" s="485"/>
    </row>
    <row r="1198" spans="2:17" s="468" customFormat="1" ht="13.5" customHeight="1">
      <c r="B1198" s="876"/>
      <c r="C1198" s="843"/>
      <c r="D1198" s="826"/>
      <c r="E1198" s="473" t="s">
        <v>69</v>
      </c>
      <c r="F1198" s="484"/>
      <c r="G1198" s="484"/>
      <c r="H1198" s="481">
        <v>0</v>
      </c>
      <c r="I1198" s="481">
        <v>0</v>
      </c>
      <c r="J1198" s="616">
        <v>0</v>
      </c>
      <c r="K1198" s="616">
        <v>0</v>
      </c>
      <c r="L1198" s="542">
        <v>0</v>
      </c>
      <c r="M1198" s="542">
        <v>0</v>
      </c>
      <c r="N1198" s="539">
        <v>0</v>
      </c>
      <c r="O1198" s="30">
        <v>0</v>
      </c>
      <c r="P1198" s="484">
        <v>0</v>
      </c>
      <c r="Q1198" s="485">
        <v>0</v>
      </c>
    </row>
    <row r="1199" spans="2:17" s="468" customFormat="1" ht="13.5" customHeight="1" thickBot="1">
      <c r="B1199" s="877"/>
      <c r="C1199" s="886"/>
      <c r="D1199" s="874"/>
      <c r="E1199" s="490" t="s">
        <v>22</v>
      </c>
      <c r="F1199" s="184"/>
      <c r="G1199" s="184"/>
      <c r="H1199" s="488"/>
      <c r="I1199" s="488"/>
      <c r="J1199" s="620"/>
      <c r="K1199" s="620"/>
      <c r="L1199" s="574"/>
      <c r="M1199" s="574"/>
      <c r="N1199" s="590"/>
      <c r="O1199" s="222"/>
      <c r="P1199" s="184"/>
      <c r="Q1199" s="186"/>
    </row>
    <row r="1200" spans="2:17" s="468" customFormat="1" ht="13.5" customHeight="1">
      <c r="B1200" s="876"/>
      <c r="C1200" s="843" t="s">
        <v>891</v>
      </c>
      <c r="D1200" s="826" t="s">
        <v>817</v>
      </c>
      <c r="E1200" s="472" t="s">
        <v>19</v>
      </c>
      <c r="F1200" s="178"/>
      <c r="G1200" s="178"/>
      <c r="H1200" s="470">
        <v>0</v>
      </c>
      <c r="I1200" s="470">
        <v>0</v>
      </c>
      <c r="J1200" s="612">
        <v>0</v>
      </c>
      <c r="K1200" s="612">
        <v>0</v>
      </c>
      <c r="L1200" s="578">
        <v>1.7</v>
      </c>
      <c r="M1200" s="578">
        <v>1.7</v>
      </c>
      <c r="N1200" s="655">
        <v>1.7</v>
      </c>
      <c r="O1200" s="715">
        <v>1.7</v>
      </c>
      <c r="P1200" s="178">
        <v>0</v>
      </c>
      <c r="Q1200" s="483">
        <v>0</v>
      </c>
    </row>
    <row r="1201" spans="2:17" s="468" customFormat="1" ht="13.5" customHeight="1">
      <c r="B1201" s="876"/>
      <c r="C1201" s="843"/>
      <c r="D1201" s="826"/>
      <c r="E1201" s="473" t="s">
        <v>20</v>
      </c>
      <c r="F1201" s="484"/>
      <c r="G1201" s="484"/>
      <c r="H1201" s="481"/>
      <c r="I1201" s="481"/>
      <c r="J1201" s="616"/>
      <c r="K1201" s="616"/>
      <c r="L1201" s="542"/>
      <c r="M1201" s="542"/>
      <c r="N1201" s="539"/>
      <c r="O1201" s="30"/>
      <c r="P1201" s="484"/>
      <c r="Q1201" s="485"/>
    </row>
    <row r="1202" spans="2:17" s="468" customFormat="1" ht="13.5" customHeight="1">
      <c r="B1202" s="876"/>
      <c r="C1202" s="843"/>
      <c r="D1202" s="826"/>
      <c r="E1202" s="473" t="s">
        <v>30</v>
      </c>
      <c r="F1202" s="484"/>
      <c r="G1202" s="484"/>
      <c r="H1202" s="481">
        <v>0</v>
      </c>
      <c r="I1202" s="481">
        <v>0</v>
      </c>
      <c r="J1202" s="616">
        <v>0</v>
      </c>
      <c r="K1202" s="616">
        <v>0</v>
      </c>
      <c r="L1202" s="542">
        <v>0</v>
      </c>
      <c r="M1202" s="542">
        <v>0</v>
      </c>
      <c r="N1202" s="539">
        <v>0</v>
      </c>
      <c r="O1202" s="30">
        <v>0</v>
      </c>
      <c r="P1202" s="484">
        <v>0</v>
      </c>
      <c r="Q1202" s="485">
        <v>0</v>
      </c>
    </row>
    <row r="1203" spans="2:17" s="468" customFormat="1" ht="13.5" customHeight="1">
      <c r="B1203" s="876"/>
      <c r="C1203" s="843"/>
      <c r="D1203" s="826"/>
      <c r="E1203" s="473" t="s">
        <v>21</v>
      </c>
      <c r="F1203" s="484"/>
      <c r="G1203" s="484"/>
      <c r="H1203" s="481">
        <v>0</v>
      </c>
      <c r="I1203" s="481">
        <v>0</v>
      </c>
      <c r="J1203" s="616">
        <v>0</v>
      </c>
      <c r="K1203" s="616">
        <v>0</v>
      </c>
      <c r="L1203" s="542">
        <v>0</v>
      </c>
      <c r="M1203" s="542">
        <v>0</v>
      </c>
      <c r="N1203" s="539">
        <v>0</v>
      </c>
      <c r="O1203" s="30">
        <v>0</v>
      </c>
      <c r="P1203" s="484">
        <v>0</v>
      </c>
      <c r="Q1203" s="485">
        <v>0</v>
      </c>
    </row>
    <row r="1204" spans="2:17" s="468" customFormat="1" ht="13.5" customHeight="1">
      <c r="B1204" s="876"/>
      <c r="C1204" s="843"/>
      <c r="D1204" s="826"/>
      <c r="E1204" s="473" t="s">
        <v>33</v>
      </c>
      <c r="F1204" s="484"/>
      <c r="G1204" s="484"/>
      <c r="H1204" s="481"/>
      <c r="I1204" s="481"/>
      <c r="J1204" s="616"/>
      <c r="K1204" s="616"/>
      <c r="L1204" s="542"/>
      <c r="M1204" s="542"/>
      <c r="N1204" s="539"/>
      <c r="O1204" s="30"/>
      <c r="P1204" s="484"/>
      <c r="Q1204" s="485"/>
    </row>
    <row r="1205" spans="2:17" s="468" customFormat="1" ht="13.5" customHeight="1">
      <c r="B1205" s="876"/>
      <c r="C1205" s="843"/>
      <c r="D1205" s="826"/>
      <c r="E1205" s="473" t="s">
        <v>69</v>
      </c>
      <c r="F1205" s="484"/>
      <c r="G1205" s="484"/>
      <c r="H1205" s="481">
        <v>0</v>
      </c>
      <c r="I1205" s="481">
        <v>0</v>
      </c>
      <c r="J1205" s="616">
        <v>0</v>
      </c>
      <c r="K1205" s="616">
        <v>0</v>
      </c>
      <c r="L1205" s="542">
        <v>1.7</v>
      </c>
      <c r="M1205" s="542">
        <v>1.7</v>
      </c>
      <c r="N1205" s="539">
        <v>1.7</v>
      </c>
      <c r="O1205" s="30">
        <v>1.7</v>
      </c>
      <c r="P1205" s="484">
        <v>0</v>
      </c>
      <c r="Q1205" s="485">
        <v>0</v>
      </c>
    </row>
    <row r="1206" spans="2:17" s="468" customFormat="1" ht="13.5" customHeight="1" thickBot="1">
      <c r="B1206" s="877"/>
      <c r="C1206" s="886"/>
      <c r="D1206" s="874"/>
      <c r="E1206" s="490" t="s">
        <v>22</v>
      </c>
      <c r="F1206" s="184"/>
      <c r="G1206" s="184"/>
      <c r="H1206" s="488"/>
      <c r="I1206" s="488"/>
      <c r="J1206" s="620"/>
      <c r="K1206" s="620"/>
      <c r="L1206" s="574"/>
      <c r="M1206" s="574"/>
      <c r="N1206" s="590"/>
      <c r="O1206" s="222"/>
      <c r="P1206" s="184"/>
      <c r="Q1206" s="186"/>
    </row>
    <row r="1207" spans="2:17" s="468" customFormat="1" ht="13.5" customHeight="1">
      <c r="B1207" s="876"/>
      <c r="C1207" s="843" t="s">
        <v>893</v>
      </c>
      <c r="D1207" s="826" t="s">
        <v>818</v>
      </c>
      <c r="E1207" s="472" t="s">
        <v>19</v>
      </c>
      <c r="F1207" s="178"/>
      <c r="G1207" s="178"/>
      <c r="H1207" s="470">
        <v>0</v>
      </c>
      <c r="I1207" s="470">
        <v>0</v>
      </c>
      <c r="J1207" s="612">
        <v>0</v>
      </c>
      <c r="K1207" s="612">
        <v>0</v>
      </c>
      <c r="L1207" s="578">
        <v>7432.5</v>
      </c>
      <c r="M1207" s="578">
        <v>0</v>
      </c>
      <c r="N1207" s="655">
        <v>7432.5</v>
      </c>
      <c r="O1207" s="715">
        <v>6118.6752500000002</v>
      </c>
      <c r="P1207" s="178">
        <v>0</v>
      </c>
      <c r="Q1207" s="483">
        <v>0</v>
      </c>
    </row>
    <row r="1208" spans="2:17" s="468" customFormat="1" ht="13.5" customHeight="1">
      <c r="B1208" s="876"/>
      <c r="C1208" s="843"/>
      <c r="D1208" s="826"/>
      <c r="E1208" s="473" t="s">
        <v>20</v>
      </c>
      <c r="F1208" s="484"/>
      <c r="G1208" s="484"/>
      <c r="H1208" s="481"/>
      <c r="I1208" s="481"/>
      <c r="J1208" s="616"/>
      <c r="K1208" s="616"/>
      <c r="L1208" s="542"/>
      <c r="M1208" s="542"/>
      <c r="N1208" s="539"/>
      <c r="O1208" s="30"/>
      <c r="P1208" s="484"/>
      <c r="Q1208" s="485"/>
    </row>
    <row r="1209" spans="2:17" s="468" customFormat="1" ht="13.5" customHeight="1">
      <c r="B1209" s="876"/>
      <c r="C1209" s="843"/>
      <c r="D1209" s="826"/>
      <c r="E1209" s="473" t="s">
        <v>30</v>
      </c>
      <c r="F1209" s="484"/>
      <c r="G1209" s="484"/>
      <c r="H1209" s="481">
        <v>0</v>
      </c>
      <c r="I1209" s="481">
        <v>0</v>
      </c>
      <c r="J1209" s="616">
        <v>0</v>
      </c>
      <c r="K1209" s="616">
        <v>0</v>
      </c>
      <c r="L1209" s="542">
        <v>0</v>
      </c>
      <c r="M1209" s="542">
        <v>0</v>
      </c>
      <c r="N1209" s="539">
        <v>0</v>
      </c>
      <c r="O1209" s="30">
        <v>0</v>
      </c>
      <c r="P1209" s="484">
        <v>0</v>
      </c>
      <c r="Q1209" s="485">
        <v>0</v>
      </c>
    </row>
    <row r="1210" spans="2:17" s="468" customFormat="1" ht="13.5" customHeight="1">
      <c r="B1210" s="876"/>
      <c r="C1210" s="843"/>
      <c r="D1210" s="826"/>
      <c r="E1210" s="473" t="s">
        <v>21</v>
      </c>
      <c r="F1210" s="484"/>
      <c r="G1210" s="484"/>
      <c r="H1210" s="481">
        <v>0</v>
      </c>
      <c r="I1210" s="481">
        <v>0</v>
      </c>
      <c r="J1210" s="616">
        <v>0</v>
      </c>
      <c r="K1210" s="616">
        <v>0</v>
      </c>
      <c r="L1210" s="542">
        <v>7432.5</v>
      </c>
      <c r="M1210" s="542">
        <v>0</v>
      </c>
      <c r="N1210" s="539">
        <v>7432.5</v>
      </c>
      <c r="O1210" s="30">
        <v>6118.6752500000002</v>
      </c>
      <c r="P1210" s="484">
        <v>0</v>
      </c>
      <c r="Q1210" s="485">
        <v>0</v>
      </c>
    </row>
    <row r="1211" spans="2:17" s="468" customFormat="1" ht="13.5" customHeight="1">
      <c r="B1211" s="876"/>
      <c r="C1211" s="843"/>
      <c r="D1211" s="826"/>
      <c r="E1211" s="473" t="s">
        <v>33</v>
      </c>
      <c r="F1211" s="484"/>
      <c r="G1211" s="484"/>
      <c r="H1211" s="481"/>
      <c r="I1211" s="481"/>
      <c r="J1211" s="616"/>
      <c r="K1211" s="616"/>
      <c r="L1211" s="542"/>
      <c r="M1211" s="542"/>
      <c r="N1211" s="539"/>
      <c r="O1211" s="30"/>
      <c r="P1211" s="484"/>
      <c r="Q1211" s="485"/>
    </row>
    <row r="1212" spans="2:17" s="468" customFormat="1" ht="13.5" customHeight="1">
      <c r="B1212" s="876"/>
      <c r="C1212" s="843"/>
      <c r="D1212" s="826"/>
      <c r="E1212" s="473" t="s">
        <v>69</v>
      </c>
      <c r="F1212" s="484"/>
      <c r="G1212" s="484"/>
      <c r="H1212" s="481">
        <v>0</v>
      </c>
      <c r="I1212" s="481">
        <v>0</v>
      </c>
      <c r="J1212" s="616">
        <v>0</v>
      </c>
      <c r="K1212" s="616">
        <v>0</v>
      </c>
      <c r="L1212" s="542">
        <v>0</v>
      </c>
      <c r="M1212" s="542">
        <v>0</v>
      </c>
      <c r="N1212" s="539">
        <v>0</v>
      </c>
      <c r="O1212" s="30">
        <v>0</v>
      </c>
      <c r="P1212" s="484">
        <v>0</v>
      </c>
      <c r="Q1212" s="485">
        <v>0</v>
      </c>
    </row>
    <row r="1213" spans="2:17" s="468" customFormat="1" ht="13.5" customHeight="1" thickBot="1">
      <c r="B1213" s="877"/>
      <c r="C1213" s="886"/>
      <c r="D1213" s="874"/>
      <c r="E1213" s="490" t="s">
        <v>22</v>
      </c>
      <c r="F1213" s="184"/>
      <c r="G1213" s="184"/>
      <c r="H1213" s="488"/>
      <c r="I1213" s="488"/>
      <c r="J1213" s="620"/>
      <c r="K1213" s="620"/>
      <c r="L1213" s="574"/>
      <c r="M1213" s="574"/>
      <c r="N1213" s="590"/>
      <c r="O1213" s="222"/>
      <c r="P1213" s="184"/>
      <c r="Q1213" s="186"/>
    </row>
    <row r="1214" spans="2:17" s="468" customFormat="1" ht="13.5" customHeight="1">
      <c r="B1214" s="876"/>
      <c r="C1214" s="843" t="s">
        <v>894</v>
      </c>
      <c r="D1214" s="826" t="s">
        <v>819</v>
      </c>
      <c r="E1214" s="472" t="s">
        <v>19</v>
      </c>
      <c r="F1214" s="178"/>
      <c r="G1214" s="178"/>
      <c r="H1214" s="470">
        <v>0</v>
      </c>
      <c r="I1214" s="470">
        <v>0</v>
      </c>
      <c r="J1214" s="612">
        <v>0</v>
      </c>
      <c r="K1214" s="612">
        <v>0</v>
      </c>
      <c r="L1214" s="578">
        <v>75.069999999999993</v>
      </c>
      <c r="M1214" s="578">
        <v>0</v>
      </c>
      <c r="N1214" s="655">
        <v>75.069999999999993</v>
      </c>
      <c r="O1214" s="715">
        <v>75.069999999999993</v>
      </c>
      <c r="P1214" s="178">
        <v>0</v>
      </c>
      <c r="Q1214" s="483">
        <v>0</v>
      </c>
    </row>
    <row r="1215" spans="2:17" s="468" customFormat="1" ht="13.5" customHeight="1">
      <c r="B1215" s="876"/>
      <c r="C1215" s="843"/>
      <c r="D1215" s="826"/>
      <c r="E1215" s="473" t="s">
        <v>20</v>
      </c>
      <c r="F1215" s="484"/>
      <c r="G1215" s="484"/>
      <c r="H1215" s="481"/>
      <c r="I1215" s="481"/>
      <c r="J1215" s="616"/>
      <c r="K1215" s="616"/>
      <c r="L1215" s="542"/>
      <c r="M1215" s="542"/>
      <c r="N1215" s="539"/>
      <c r="O1215" s="30"/>
      <c r="P1215" s="484"/>
      <c r="Q1215" s="485"/>
    </row>
    <row r="1216" spans="2:17" s="468" customFormat="1" ht="13.5" customHeight="1">
      <c r="B1216" s="876"/>
      <c r="C1216" s="843"/>
      <c r="D1216" s="826"/>
      <c r="E1216" s="473" t="s">
        <v>30</v>
      </c>
      <c r="F1216" s="484"/>
      <c r="G1216" s="484"/>
      <c r="H1216" s="481">
        <v>0</v>
      </c>
      <c r="I1216" s="481">
        <v>0</v>
      </c>
      <c r="J1216" s="616">
        <v>0</v>
      </c>
      <c r="K1216" s="616">
        <v>0</v>
      </c>
      <c r="L1216" s="542">
        <v>0</v>
      </c>
      <c r="M1216" s="542">
        <v>0</v>
      </c>
      <c r="N1216" s="539">
        <v>0</v>
      </c>
      <c r="O1216" s="30">
        <v>0</v>
      </c>
      <c r="P1216" s="484">
        <v>0</v>
      </c>
      <c r="Q1216" s="485">
        <v>0</v>
      </c>
    </row>
    <row r="1217" spans="2:17" s="468" customFormat="1" ht="13.5" customHeight="1">
      <c r="B1217" s="876"/>
      <c r="C1217" s="843"/>
      <c r="D1217" s="826"/>
      <c r="E1217" s="473" t="s">
        <v>21</v>
      </c>
      <c r="F1217" s="484"/>
      <c r="G1217" s="484"/>
      <c r="H1217" s="481">
        <v>0</v>
      </c>
      <c r="I1217" s="481">
        <v>0</v>
      </c>
      <c r="J1217" s="616">
        <v>0</v>
      </c>
      <c r="K1217" s="616">
        <v>0</v>
      </c>
      <c r="L1217" s="542">
        <v>0</v>
      </c>
      <c r="M1217" s="542">
        <v>0</v>
      </c>
      <c r="N1217" s="539">
        <v>0</v>
      </c>
      <c r="O1217" s="30">
        <v>0</v>
      </c>
      <c r="P1217" s="484">
        <v>0</v>
      </c>
      <c r="Q1217" s="485">
        <v>0</v>
      </c>
    </row>
    <row r="1218" spans="2:17" s="468" customFormat="1" ht="13.5" customHeight="1">
      <c r="B1218" s="876"/>
      <c r="C1218" s="843"/>
      <c r="D1218" s="826"/>
      <c r="E1218" s="473" t="s">
        <v>33</v>
      </c>
      <c r="F1218" s="484"/>
      <c r="G1218" s="484"/>
      <c r="H1218" s="481"/>
      <c r="I1218" s="481"/>
      <c r="J1218" s="616"/>
      <c r="K1218" s="616"/>
      <c r="L1218" s="542"/>
      <c r="M1218" s="542"/>
      <c r="N1218" s="539"/>
      <c r="O1218" s="30"/>
      <c r="P1218" s="484"/>
      <c r="Q1218" s="485"/>
    </row>
    <row r="1219" spans="2:17" s="468" customFormat="1" ht="13.5" customHeight="1">
      <c r="B1219" s="876"/>
      <c r="C1219" s="843"/>
      <c r="D1219" s="826"/>
      <c r="E1219" s="473" t="s">
        <v>69</v>
      </c>
      <c r="F1219" s="484"/>
      <c r="G1219" s="484"/>
      <c r="H1219" s="481">
        <v>0</v>
      </c>
      <c r="I1219" s="481">
        <v>0</v>
      </c>
      <c r="J1219" s="616">
        <v>0</v>
      </c>
      <c r="K1219" s="616">
        <v>0</v>
      </c>
      <c r="L1219" s="542">
        <v>75.069999999999993</v>
      </c>
      <c r="M1219" s="542">
        <v>0</v>
      </c>
      <c r="N1219" s="539">
        <v>75.069999999999993</v>
      </c>
      <c r="O1219" s="30">
        <v>75.069999999999993</v>
      </c>
      <c r="P1219" s="484">
        <v>0</v>
      </c>
      <c r="Q1219" s="485">
        <v>0</v>
      </c>
    </row>
    <row r="1220" spans="2:17" s="468" customFormat="1" ht="13.5" customHeight="1" thickBot="1">
      <c r="B1220" s="877"/>
      <c r="C1220" s="886"/>
      <c r="D1220" s="874"/>
      <c r="E1220" s="490" t="s">
        <v>22</v>
      </c>
      <c r="F1220" s="184"/>
      <c r="G1220" s="184"/>
      <c r="H1220" s="488"/>
      <c r="I1220" s="488"/>
      <c r="J1220" s="620"/>
      <c r="K1220" s="620"/>
      <c r="L1220" s="574"/>
      <c r="M1220" s="574"/>
      <c r="N1220" s="590"/>
      <c r="O1220" s="222"/>
      <c r="P1220" s="184"/>
      <c r="Q1220" s="186"/>
    </row>
    <row r="1221" spans="2:17" ht="13.5" customHeight="1">
      <c r="B1221" s="947">
        <v>9</v>
      </c>
      <c r="C1221" s="887" t="s">
        <v>72</v>
      </c>
      <c r="D1221" s="887" t="s">
        <v>592</v>
      </c>
      <c r="E1221" s="287" t="s">
        <v>19</v>
      </c>
      <c r="F1221" s="320">
        <f t="shared" ref="F1221:G1221" si="455">F1223+F1224+F1226</f>
        <v>23852.800000000003</v>
      </c>
      <c r="G1221" s="320">
        <f t="shared" si="455"/>
        <v>20696.63</v>
      </c>
      <c r="H1221" s="407">
        <f t="shared" ref="H1221:I1221" si="456">H1223+H1224+H1226</f>
        <v>5924.32</v>
      </c>
      <c r="I1221" s="407">
        <f t="shared" si="456"/>
        <v>5697</v>
      </c>
      <c r="J1221" s="476">
        <f t="shared" ref="J1221:K1221" si="457">J1223+J1224+J1226</f>
        <v>12365.42</v>
      </c>
      <c r="K1221" s="476">
        <f t="shared" si="457"/>
        <v>11108.36</v>
      </c>
      <c r="L1221" s="592">
        <f t="shared" ref="L1221:N1221" si="458">L1223+L1224+L1226</f>
        <v>18242.17194</v>
      </c>
      <c r="M1221" s="592">
        <f t="shared" si="458"/>
        <v>16716.97035</v>
      </c>
      <c r="N1221" s="592">
        <f t="shared" si="458"/>
        <v>23165.477250000004</v>
      </c>
      <c r="O1221" s="592">
        <f t="shared" ref="O1221:Q1221" si="459">O1223+O1224+O1226</f>
        <v>23163.662499999999</v>
      </c>
      <c r="P1221" s="592">
        <f t="shared" si="459"/>
        <v>21545.898000000001</v>
      </c>
      <c r="Q1221" s="592">
        <f t="shared" si="459"/>
        <v>21545.898000000001</v>
      </c>
    </row>
    <row r="1222" spans="2:17" ht="13.5" customHeight="1">
      <c r="B1222" s="948"/>
      <c r="C1222" s="888"/>
      <c r="D1222" s="888"/>
      <c r="E1222" s="276" t="s">
        <v>20</v>
      </c>
      <c r="F1222" s="322"/>
      <c r="G1222" s="322"/>
      <c r="H1222" s="408"/>
      <c r="I1222" s="408"/>
      <c r="J1222" s="477"/>
      <c r="K1222" s="477"/>
      <c r="L1222" s="568"/>
      <c r="M1222" s="568"/>
      <c r="N1222" s="568"/>
      <c r="O1222" s="568"/>
      <c r="P1222" s="568"/>
      <c r="Q1222" s="568"/>
    </row>
    <row r="1223" spans="2:17" ht="13.5" customHeight="1">
      <c r="B1223" s="948"/>
      <c r="C1223" s="888"/>
      <c r="D1223" s="888"/>
      <c r="E1223" s="276" t="s">
        <v>30</v>
      </c>
      <c r="F1223" s="322">
        <f>F1230+F1258+F1272</f>
        <v>0</v>
      </c>
      <c r="G1223" s="322">
        <f>G1230+G1258+G1272</f>
        <v>0</v>
      </c>
      <c r="H1223" s="408">
        <f t="shared" ref="H1223:I1223" si="460">H1230+H1258+H1272</f>
        <v>0</v>
      </c>
      <c r="I1223" s="408">
        <f t="shared" si="460"/>
        <v>0</v>
      </c>
      <c r="J1223" s="477">
        <f t="shared" ref="J1223:K1223" si="461">J1230+J1258+J1272</f>
        <v>0</v>
      </c>
      <c r="K1223" s="477">
        <f t="shared" si="461"/>
        <v>0</v>
      </c>
      <c r="L1223" s="568">
        <f t="shared" ref="L1223:N1223" si="462">L1230+L1258+L1272</f>
        <v>0</v>
      </c>
      <c r="M1223" s="568">
        <f t="shared" si="462"/>
        <v>0</v>
      </c>
      <c r="N1223" s="568">
        <f t="shared" si="462"/>
        <v>0</v>
      </c>
      <c r="O1223" s="568">
        <f t="shared" ref="O1223:Q1223" si="463">O1230+O1258+O1272</f>
        <v>0</v>
      </c>
      <c r="P1223" s="568">
        <f t="shared" si="463"/>
        <v>0</v>
      </c>
      <c r="Q1223" s="568">
        <f t="shared" si="463"/>
        <v>0</v>
      </c>
    </row>
    <row r="1224" spans="2:17" ht="13.5" customHeight="1">
      <c r="B1224" s="948"/>
      <c r="C1224" s="888"/>
      <c r="D1224" s="888"/>
      <c r="E1224" s="276" t="s">
        <v>21</v>
      </c>
      <c r="F1224" s="322">
        <f>F1231+F1259+F1273</f>
        <v>5284.1</v>
      </c>
      <c r="G1224" s="322">
        <f>G1231+G1259+G1273</f>
        <v>5284.1</v>
      </c>
      <c r="H1224" s="408">
        <f t="shared" ref="H1224:I1224" si="464">H1231+H1259+H1273</f>
        <v>1681.5</v>
      </c>
      <c r="I1224" s="408">
        <f t="shared" si="464"/>
        <v>1681.5</v>
      </c>
      <c r="J1224" s="477">
        <f t="shared" ref="J1224:K1224" si="465">J1231+J1259+J1273</f>
        <v>3363</v>
      </c>
      <c r="K1224" s="477">
        <f t="shared" si="465"/>
        <v>3363</v>
      </c>
      <c r="L1224" s="568">
        <f t="shared" ref="L1224:N1224" si="466">L1231+L1259+L1273</f>
        <v>5044.5</v>
      </c>
      <c r="M1224" s="568">
        <f t="shared" si="466"/>
        <v>5044.5</v>
      </c>
      <c r="N1224" s="568">
        <f t="shared" si="466"/>
        <v>6726.1</v>
      </c>
      <c r="O1224" s="568">
        <f t="shared" ref="O1224:Q1224" si="467">O1231+O1259+O1273</f>
        <v>6726.1</v>
      </c>
      <c r="P1224" s="568">
        <f t="shared" si="467"/>
        <v>5380.9</v>
      </c>
      <c r="Q1224" s="568">
        <f t="shared" si="467"/>
        <v>5380.9</v>
      </c>
    </row>
    <row r="1225" spans="2:17" ht="13.5" customHeight="1">
      <c r="B1225" s="948"/>
      <c r="C1225" s="888"/>
      <c r="D1225" s="888"/>
      <c r="E1225" s="276" t="s">
        <v>33</v>
      </c>
      <c r="F1225" s="322"/>
      <c r="G1225" s="322"/>
      <c r="H1225" s="408"/>
      <c r="I1225" s="408"/>
      <c r="J1225" s="477"/>
      <c r="K1225" s="477"/>
      <c r="L1225" s="568"/>
      <c r="M1225" s="568"/>
      <c r="N1225" s="568"/>
      <c r="O1225" s="568"/>
      <c r="P1225" s="568"/>
      <c r="Q1225" s="568"/>
    </row>
    <row r="1226" spans="2:17" ht="13.5" customHeight="1">
      <c r="B1226" s="948"/>
      <c r="C1226" s="888"/>
      <c r="D1226" s="888"/>
      <c r="E1226" s="276" t="s">
        <v>69</v>
      </c>
      <c r="F1226" s="322">
        <f>F1233+F1261+F1275</f>
        <v>18568.7</v>
      </c>
      <c r="G1226" s="322">
        <f>G1233+G1261+G1275</f>
        <v>15412.53</v>
      </c>
      <c r="H1226" s="408">
        <f t="shared" ref="H1226:I1226" si="468">H1233+H1261+H1275</f>
        <v>4242.82</v>
      </c>
      <c r="I1226" s="408">
        <f t="shared" si="468"/>
        <v>4015.5000000000005</v>
      </c>
      <c r="J1226" s="477">
        <f t="shared" ref="J1226:K1226" si="469">J1233+J1261+J1275</f>
        <v>9002.42</v>
      </c>
      <c r="K1226" s="477">
        <f t="shared" si="469"/>
        <v>7745.3600000000006</v>
      </c>
      <c r="L1226" s="568">
        <f t="shared" ref="L1226:N1226" si="470">L1233+L1261+L1275</f>
        <v>13197.671940000002</v>
      </c>
      <c r="M1226" s="568">
        <f t="shared" si="470"/>
        <v>11672.47035</v>
      </c>
      <c r="N1226" s="568">
        <f t="shared" si="470"/>
        <v>16439.377250000001</v>
      </c>
      <c r="O1226" s="568">
        <f t="shared" ref="O1226:Q1226" si="471">O1233+O1261+O1275</f>
        <v>16437.5625</v>
      </c>
      <c r="P1226" s="568">
        <f t="shared" si="471"/>
        <v>16164.998</v>
      </c>
      <c r="Q1226" s="568">
        <f t="shared" si="471"/>
        <v>16164.998</v>
      </c>
    </row>
    <row r="1227" spans="2:17" ht="13.5" customHeight="1" thickBot="1">
      <c r="B1227" s="949"/>
      <c r="C1227" s="889"/>
      <c r="D1227" s="889"/>
      <c r="E1227" s="279" t="s">
        <v>22</v>
      </c>
      <c r="F1227" s="324"/>
      <c r="G1227" s="324"/>
      <c r="H1227" s="411"/>
      <c r="I1227" s="411"/>
      <c r="J1227" s="492"/>
      <c r="K1227" s="492"/>
      <c r="L1227" s="569"/>
      <c r="M1227" s="569"/>
      <c r="N1227" s="569"/>
      <c r="O1227" s="569"/>
      <c r="P1227" s="569"/>
      <c r="Q1227" s="569"/>
    </row>
    <row r="1228" spans="2:17" ht="13.5" customHeight="1">
      <c r="B1228" s="870" t="s">
        <v>329</v>
      </c>
      <c r="C1228" s="870" t="s">
        <v>105</v>
      </c>
      <c r="D1228" s="870" t="s">
        <v>314</v>
      </c>
      <c r="E1228" s="275" t="s">
        <v>19</v>
      </c>
      <c r="F1228" s="196">
        <v>18587</v>
      </c>
      <c r="G1228" s="196">
        <v>15639.88</v>
      </c>
      <c r="H1228" s="271">
        <f>H1230+H1231+H1233</f>
        <v>4528.63</v>
      </c>
      <c r="I1228" s="391">
        <f t="shared" ref="I1228" si="472">I1230+I1231+I1233</f>
        <v>4528.63</v>
      </c>
      <c r="J1228" s="391">
        <f>J1230+J1231+J1233</f>
        <v>9598</v>
      </c>
      <c r="K1228" s="479">
        <f t="shared" ref="K1228:N1228" si="473">K1230+K1231+K1233</f>
        <v>8639.9599999999991</v>
      </c>
      <c r="L1228" s="591">
        <f t="shared" si="473"/>
        <v>13998.217000000001</v>
      </c>
      <c r="M1228" s="591">
        <f t="shared" si="473"/>
        <v>12934.810000000001</v>
      </c>
      <c r="N1228" s="591">
        <f t="shared" si="473"/>
        <v>17761.5</v>
      </c>
      <c r="O1228" s="591">
        <f t="shared" ref="O1228:Q1228" si="474">O1230+O1231+O1233</f>
        <v>17761.5</v>
      </c>
      <c r="P1228" s="591">
        <f t="shared" si="474"/>
        <v>16416.3</v>
      </c>
      <c r="Q1228" s="591">
        <f t="shared" si="474"/>
        <v>16416.3</v>
      </c>
    </row>
    <row r="1229" spans="2:17" ht="13.5" customHeight="1">
      <c r="B1229" s="871"/>
      <c r="C1229" s="871"/>
      <c r="D1229" s="871"/>
      <c r="E1229" s="88" t="s">
        <v>20</v>
      </c>
      <c r="F1229" s="33"/>
      <c r="G1229" s="33"/>
      <c r="H1229" s="90"/>
      <c r="I1229" s="394"/>
      <c r="J1229" s="394"/>
      <c r="K1229" s="474"/>
      <c r="L1229" s="571"/>
      <c r="M1229" s="571"/>
      <c r="N1229" s="571"/>
      <c r="O1229" s="571"/>
      <c r="P1229" s="571"/>
      <c r="Q1229" s="571"/>
    </row>
    <row r="1230" spans="2:17" ht="13.5" customHeight="1">
      <c r="B1230" s="871"/>
      <c r="C1230" s="871"/>
      <c r="D1230" s="871"/>
      <c r="E1230" s="88" t="s">
        <v>30</v>
      </c>
      <c r="F1230" s="33">
        <v>0</v>
      </c>
      <c r="G1230" s="33">
        <v>0</v>
      </c>
      <c r="H1230" s="90">
        <f>H1237+H1244</f>
        <v>0</v>
      </c>
      <c r="I1230" s="394">
        <f t="shared" ref="I1230" si="475">I1237+I1244</f>
        <v>0</v>
      </c>
      <c r="J1230" s="394">
        <f>J1237+J1244+J1251</f>
        <v>0</v>
      </c>
      <c r="K1230" s="474">
        <f t="shared" ref="K1230:N1230" si="476">K1237+K1244+K1251</f>
        <v>0</v>
      </c>
      <c r="L1230" s="571">
        <f t="shared" si="476"/>
        <v>0</v>
      </c>
      <c r="M1230" s="571">
        <f t="shared" si="476"/>
        <v>0</v>
      </c>
      <c r="N1230" s="571">
        <f t="shared" si="476"/>
        <v>0</v>
      </c>
      <c r="O1230" s="571">
        <f t="shared" ref="O1230:Q1230" si="477">O1237+O1244+O1251</f>
        <v>0</v>
      </c>
      <c r="P1230" s="571">
        <f t="shared" si="477"/>
        <v>0</v>
      </c>
      <c r="Q1230" s="571">
        <f t="shared" si="477"/>
        <v>0</v>
      </c>
    </row>
    <row r="1231" spans="2:17" ht="13.5" customHeight="1">
      <c r="B1231" s="871"/>
      <c r="C1231" s="871"/>
      <c r="D1231" s="871"/>
      <c r="E1231" s="88" t="s">
        <v>21</v>
      </c>
      <c r="F1231" s="33">
        <v>5284.1</v>
      </c>
      <c r="G1231" s="33">
        <v>5284.1</v>
      </c>
      <c r="H1231" s="90">
        <f>H1238+H1245</f>
        <v>1681.5</v>
      </c>
      <c r="I1231" s="394">
        <f t="shared" ref="I1231" si="478">I1238+I1245</f>
        <v>1681.5</v>
      </c>
      <c r="J1231" s="394">
        <f>J1238+J1245+J1252</f>
        <v>3363</v>
      </c>
      <c r="K1231" s="474">
        <f t="shared" ref="K1231:N1231" si="479">K1238+K1245+K1252</f>
        <v>3363</v>
      </c>
      <c r="L1231" s="571">
        <f t="shared" si="479"/>
        <v>5044.5</v>
      </c>
      <c r="M1231" s="571">
        <f t="shared" si="479"/>
        <v>5044.5</v>
      </c>
      <c r="N1231" s="571">
        <f t="shared" si="479"/>
        <v>6726.1</v>
      </c>
      <c r="O1231" s="571">
        <f t="shared" ref="O1231:Q1231" si="480">O1238+O1245+O1252</f>
        <v>6726.1</v>
      </c>
      <c r="P1231" s="571">
        <f t="shared" si="480"/>
        <v>5380.9</v>
      </c>
      <c r="Q1231" s="571">
        <f t="shared" si="480"/>
        <v>5380.9</v>
      </c>
    </row>
    <row r="1232" spans="2:17" ht="13.5" customHeight="1">
      <c r="B1232" s="871"/>
      <c r="C1232" s="871"/>
      <c r="D1232" s="871"/>
      <c r="E1232" s="88" t="s">
        <v>33</v>
      </c>
      <c r="F1232" s="33"/>
      <c r="G1232" s="33"/>
      <c r="H1232" s="90"/>
      <c r="I1232" s="394"/>
      <c r="J1232" s="394"/>
      <c r="K1232" s="474"/>
      <c r="L1232" s="571"/>
      <c r="M1232" s="571"/>
      <c r="N1232" s="571"/>
      <c r="O1232" s="571"/>
      <c r="P1232" s="571"/>
      <c r="Q1232" s="571"/>
    </row>
    <row r="1233" spans="2:17" ht="13.5" customHeight="1">
      <c r="B1233" s="871"/>
      <c r="C1233" s="871"/>
      <c r="D1233" s="871"/>
      <c r="E1233" s="88" t="s">
        <v>69</v>
      </c>
      <c r="F1233" s="33">
        <v>13302.9</v>
      </c>
      <c r="G1233" s="33">
        <v>10355.780000000001</v>
      </c>
      <c r="H1233" s="90">
        <f>H1240+H1247</f>
        <v>2847.13</v>
      </c>
      <c r="I1233" s="394">
        <f t="shared" ref="I1233" si="481">I1240+I1247</f>
        <v>2847.13</v>
      </c>
      <c r="J1233" s="394">
        <f>J1240+J1247+J1254</f>
        <v>6235</v>
      </c>
      <c r="K1233" s="474">
        <f t="shared" ref="K1233:N1233" si="482">K1240+K1247+K1254</f>
        <v>5276.96</v>
      </c>
      <c r="L1233" s="571">
        <f t="shared" si="482"/>
        <v>8953.7170000000006</v>
      </c>
      <c r="M1233" s="571">
        <f t="shared" si="482"/>
        <v>7890.31</v>
      </c>
      <c r="N1233" s="571">
        <f t="shared" si="482"/>
        <v>11035.4</v>
      </c>
      <c r="O1233" s="571">
        <f t="shared" ref="O1233:Q1233" si="483">O1240+O1247+O1254</f>
        <v>11035.4</v>
      </c>
      <c r="P1233" s="571">
        <f t="shared" si="483"/>
        <v>11035.4</v>
      </c>
      <c r="Q1233" s="571">
        <f t="shared" si="483"/>
        <v>11035.4</v>
      </c>
    </row>
    <row r="1234" spans="2:17" ht="13.5" customHeight="1" thickBot="1">
      <c r="B1234" s="890"/>
      <c r="C1234" s="890"/>
      <c r="D1234" s="890"/>
      <c r="E1234" s="174" t="s">
        <v>22</v>
      </c>
      <c r="F1234" s="101"/>
      <c r="G1234" s="101"/>
      <c r="H1234" s="171"/>
      <c r="I1234" s="390"/>
      <c r="J1234" s="390"/>
      <c r="K1234" s="478"/>
      <c r="L1234" s="572"/>
      <c r="M1234" s="572"/>
      <c r="N1234" s="572"/>
      <c r="O1234" s="572"/>
      <c r="P1234" s="572"/>
      <c r="Q1234" s="572"/>
    </row>
    <row r="1235" spans="2:17" ht="13.5" customHeight="1">
      <c r="B1235" s="878"/>
      <c r="C1235" s="881" t="s">
        <v>189</v>
      </c>
      <c r="D1235" s="883" t="s">
        <v>315</v>
      </c>
      <c r="E1235" s="179" t="s">
        <v>19</v>
      </c>
      <c r="F1235" s="180"/>
      <c r="G1235" s="180"/>
      <c r="H1235" s="487">
        <v>1681.5</v>
      </c>
      <c r="I1235" s="487">
        <v>1681.5</v>
      </c>
      <c r="J1235" s="619">
        <v>3363</v>
      </c>
      <c r="K1235" s="619">
        <v>3363</v>
      </c>
      <c r="L1235" s="573">
        <v>5044.5</v>
      </c>
      <c r="M1235" s="573">
        <v>5044.5</v>
      </c>
      <c r="N1235" s="584">
        <v>6726.1</v>
      </c>
      <c r="O1235" s="584">
        <v>6726.1</v>
      </c>
      <c r="P1235" s="711">
        <v>5380.9</v>
      </c>
      <c r="Q1235" s="711">
        <v>5380.9</v>
      </c>
    </row>
    <row r="1236" spans="2:17" ht="13.5" customHeight="1">
      <c r="B1236" s="879"/>
      <c r="C1236" s="808"/>
      <c r="D1236" s="807"/>
      <c r="E1236" s="170" t="s">
        <v>20</v>
      </c>
      <c r="F1236" s="392"/>
      <c r="G1236" s="392"/>
      <c r="H1236" s="481"/>
      <c r="I1236" s="481"/>
      <c r="J1236" s="616"/>
      <c r="K1236" s="616"/>
      <c r="L1236" s="542"/>
      <c r="M1236" s="542"/>
      <c r="N1236" s="539"/>
      <c r="O1236" s="539"/>
      <c r="P1236" s="664"/>
      <c r="Q1236" s="664"/>
    </row>
    <row r="1237" spans="2:17" ht="13.5" customHeight="1">
      <c r="B1237" s="879"/>
      <c r="C1237" s="808"/>
      <c r="D1237" s="807"/>
      <c r="E1237" s="170" t="s">
        <v>30</v>
      </c>
      <c r="F1237" s="392"/>
      <c r="G1237" s="392"/>
      <c r="H1237" s="481">
        <v>0</v>
      </c>
      <c r="I1237" s="481">
        <v>0</v>
      </c>
      <c r="J1237" s="616">
        <v>0</v>
      </c>
      <c r="K1237" s="616">
        <v>0</v>
      </c>
      <c r="L1237" s="542">
        <v>0</v>
      </c>
      <c r="M1237" s="542">
        <v>0</v>
      </c>
      <c r="N1237" s="539">
        <v>0</v>
      </c>
      <c r="O1237" s="539">
        <v>0</v>
      </c>
      <c r="P1237" s="664">
        <v>0</v>
      </c>
      <c r="Q1237" s="664">
        <v>0</v>
      </c>
    </row>
    <row r="1238" spans="2:17" ht="13.5" customHeight="1">
      <c r="B1238" s="879"/>
      <c r="C1238" s="808"/>
      <c r="D1238" s="807"/>
      <c r="E1238" s="170" t="s">
        <v>21</v>
      </c>
      <c r="F1238" s="392"/>
      <c r="G1238" s="392"/>
      <c r="H1238" s="481">
        <v>1681.5</v>
      </c>
      <c r="I1238" s="481">
        <v>1681.5</v>
      </c>
      <c r="J1238" s="616">
        <v>3363</v>
      </c>
      <c r="K1238" s="616">
        <v>3363</v>
      </c>
      <c r="L1238" s="542">
        <v>5044.5</v>
      </c>
      <c r="M1238" s="542">
        <v>5044.5</v>
      </c>
      <c r="N1238" s="539">
        <v>6726.1</v>
      </c>
      <c r="O1238" s="539">
        <v>6726.1</v>
      </c>
      <c r="P1238" s="664">
        <v>5380.9</v>
      </c>
      <c r="Q1238" s="664">
        <v>5380.9</v>
      </c>
    </row>
    <row r="1239" spans="2:17" ht="13.5" customHeight="1">
      <c r="B1239" s="879"/>
      <c r="C1239" s="808"/>
      <c r="D1239" s="807"/>
      <c r="E1239" s="170" t="s">
        <v>33</v>
      </c>
      <c r="F1239" s="392"/>
      <c r="G1239" s="392"/>
      <c r="H1239" s="481"/>
      <c r="I1239" s="481"/>
      <c r="J1239" s="616"/>
      <c r="K1239" s="616"/>
      <c r="L1239" s="542"/>
      <c r="M1239" s="542"/>
      <c r="N1239" s="539"/>
      <c r="O1239" s="539"/>
      <c r="P1239" s="664"/>
      <c r="Q1239" s="664"/>
    </row>
    <row r="1240" spans="2:17" ht="13.5" customHeight="1">
      <c r="B1240" s="879"/>
      <c r="C1240" s="808"/>
      <c r="D1240" s="807"/>
      <c r="E1240" s="170" t="s">
        <v>69</v>
      </c>
      <c r="F1240" s="392"/>
      <c r="G1240" s="392"/>
      <c r="H1240" s="481">
        <v>0</v>
      </c>
      <c r="I1240" s="481">
        <v>0</v>
      </c>
      <c r="J1240" s="616">
        <v>0</v>
      </c>
      <c r="K1240" s="616">
        <v>0</v>
      </c>
      <c r="L1240" s="542">
        <v>0</v>
      </c>
      <c r="M1240" s="542">
        <v>0</v>
      </c>
      <c r="N1240" s="539">
        <v>0</v>
      </c>
      <c r="O1240" s="539">
        <v>0</v>
      </c>
      <c r="P1240" s="664">
        <v>0</v>
      </c>
      <c r="Q1240" s="664">
        <v>0</v>
      </c>
    </row>
    <row r="1241" spans="2:17" ht="13.5" customHeight="1" thickBot="1">
      <c r="B1241" s="880"/>
      <c r="C1241" s="882"/>
      <c r="D1241" s="884"/>
      <c r="E1241" s="183" t="s">
        <v>22</v>
      </c>
      <c r="F1241" s="184"/>
      <c r="G1241" s="184"/>
      <c r="H1241" s="488"/>
      <c r="I1241" s="488"/>
      <c r="J1241" s="620"/>
      <c r="K1241" s="620"/>
      <c r="L1241" s="574"/>
      <c r="M1241" s="574"/>
      <c r="N1241" s="590"/>
      <c r="O1241" s="590"/>
      <c r="P1241" s="708"/>
      <c r="Q1241" s="708"/>
    </row>
    <row r="1242" spans="2:17" ht="13.5" customHeight="1">
      <c r="B1242" s="878"/>
      <c r="C1242" s="881" t="s">
        <v>185</v>
      </c>
      <c r="D1242" s="883" t="s">
        <v>326</v>
      </c>
      <c r="E1242" s="179" t="s">
        <v>19</v>
      </c>
      <c r="F1242" s="180"/>
      <c r="G1242" s="180"/>
      <c r="H1242" s="487">
        <v>2847.13</v>
      </c>
      <c r="I1242" s="487">
        <v>2847.13</v>
      </c>
      <c r="J1242" s="619">
        <v>6235</v>
      </c>
      <c r="K1242" s="619">
        <v>5276.96</v>
      </c>
      <c r="L1242" s="573">
        <v>8640.7170000000006</v>
      </c>
      <c r="M1242" s="573">
        <v>7890.31</v>
      </c>
      <c r="N1242" s="584">
        <v>11035.4</v>
      </c>
      <c r="O1242" s="584">
        <v>11035.4</v>
      </c>
      <c r="P1242" s="711">
        <v>11035.4</v>
      </c>
      <c r="Q1242" s="711">
        <v>11035.4</v>
      </c>
    </row>
    <row r="1243" spans="2:17" ht="13.5" customHeight="1">
      <c r="B1243" s="879"/>
      <c r="C1243" s="808"/>
      <c r="D1243" s="807"/>
      <c r="E1243" s="170" t="s">
        <v>20</v>
      </c>
      <c r="F1243" s="392"/>
      <c r="G1243" s="392"/>
      <c r="H1243" s="481"/>
      <c r="I1243" s="481"/>
      <c r="J1243" s="616"/>
      <c r="K1243" s="616"/>
      <c r="L1243" s="542"/>
      <c r="M1243" s="542"/>
      <c r="N1243" s="539"/>
      <c r="O1243" s="539"/>
      <c r="P1243" s="664"/>
      <c r="Q1243" s="664"/>
    </row>
    <row r="1244" spans="2:17" ht="13.5" customHeight="1">
      <c r="B1244" s="879"/>
      <c r="C1244" s="808"/>
      <c r="D1244" s="807"/>
      <c r="E1244" s="170" t="s">
        <v>30</v>
      </c>
      <c r="F1244" s="392"/>
      <c r="G1244" s="392"/>
      <c r="H1244" s="481">
        <v>0</v>
      </c>
      <c r="I1244" s="481">
        <v>0</v>
      </c>
      <c r="J1244" s="616">
        <v>0</v>
      </c>
      <c r="K1244" s="616">
        <v>0</v>
      </c>
      <c r="L1244" s="542">
        <v>0</v>
      </c>
      <c r="M1244" s="542">
        <v>0</v>
      </c>
      <c r="N1244" s="539">
        <v>0</v>
      </c>
      <c r="O1244" s="539">
        <v>0</v>
      </c>
      <c r="P1244" s="664">
        <v>0</v>
      </c>
      <c r="Q1244" s="664">
        <v>0</v>
      </c>
    </row>
    <row r="1245" spans="2:17" ht="13.5" customHeight="1">
      <c r="B1245" s="879"/>
      <c r="C1245" s="808"/>
      <c r="D1245" s="807"/>
      <c r="E1245" s="170" t="s">
        <v>21</v>
      </c>
      <c r="F1245" s="392"/>
      <c r="G1245" s="392"/>
      <c r="H1245" s="481">
        <v>0</v>
      </c>
      <c r="I1245" s="481">
        <v>0</v>
      </c>
      <c r="J1245" s="616">
        <v>0</v>
      </c>
      <c r="K1245" s="616">
        <v>0</v>
      </c>
      <c r="L1245" s="542">
        <v>0</v>
      </c>
      <c r="M1245" s="542">
        <v>0</v>
      </c>
      <c r="N1245" s="539">
        <v>0</v>
      </c>
      <c r="O1245" s="539">
        <v>0</v>
      </c>
      <c r="P1245" s="664">
        <v>0</v>
      </c>
      <c r="Q1245" s="664">
        <v>0</v>
      </c>
    </row>
    <row r="1246" spans="2:17" ht="13.5" customHeight="1">
      <c r="B1246" s="879"/>
      <c r="C1246" s="808"/>
      <c r="D1246" s="807"/>
      <c r="E1246" s="170" t="s">
        <v>33</v>
      </c>
      <c r="F1246" s="392"/>
      <c r="G1246" s="392"/>
      <c r="H1246" s="481"/>
      <c r="I1246" s="481"/>
      <c r="J1246" s="616"/>
      <c r="K1246" s="616"/>
      <c r="L1246" s="542"/>
      <c r="M1246" s="542"/>
      <c r="N1246" s="539"/>
      <c r="O1246" s="539"/>
      <c r="P1246" s="664"/>
      <c r="Q1246" s="664"/>
    </row>
    <row r="1247" spans="2:17" ht="13.5" customHeight="1">
      <c r="B1247" s="879"/>
      <c r="C1247" s="808"/>
      <c r="D1247" s="807"/>
      <c r="E1247" s="170" t="s">
        <v>69</v>
      </c>
      <c r="F1247" s="392"/>
      <c r="G1247" s="392"/>
      <c r="H1247" s="481">
        <v>2847.13</v>
      </c>
      <c r="I1247" s="481">
        <v>2847.13</v>
      </c>
      <c r="J1247" s="616">
        <v>6235</v>
      </c>
      <c r="K1247" s="616">
        <v>5276.96</v>
      </c>
      <c r="L1247" s="542">
        <v>8640.7170000000006</v>
      </c>
      <c r="M1247" s="542">
        <v>7890.31</v>
      </c>
      <c r="N1247" s="539">
        <v>11035.4</v>
      </c>
      <c r="O1247" s="539">
        <v>11035.4</v>
      </c>
      <c r="P1247" s="664">
        <v>11035.4</v>
      </c>
      <c r="Q1247" s="664">
        <v>11035.4</v>
      </c>
    </row>
    <row r="1248" spans="2:17" ht="13.5" customHeight="1" thickBot="1">
      <c r="B1248" s="880"/>
      <c r="C1248" s="882"/>
      <c r="D1248" s="884"/>
      <c r="E1248" s="183" t="s">
        <v>22</v>
      </c>
      <c r="F1248" s="184"/>
      <c r="G1248" s="184"/>
      <c r="H1248" s="488"/>
      <c r="I1248" s="488"/>
      <c r="J1248" s="620"/>
      <c r="K1248" s="620"/>
      <c r="L1248" s="574"/>
      <c r="M1248" s="574"/>
      <c r="N1248" s="590"/>
      <c r="O1248" s="590"/>
      <c r="P1248" s="708"/>
      <c r="Q1248" s="708"/>
    </row>
    <row r="1249" spans="2:17" s="468" customFormat="1" ht="13.5" customHeight="1">
      <c r="B1249" s="878"/>
      <c r="C1249" s="881" t="s">
        <v>186</v>
      </c>
      <c r="D1249" s="883" t="s">
        <v>792</v>
      </c>
      <c r="E1249" s="489" t="s">
        <v>19</v>
      </c>
      <c r="F1249" s="180"/>
      <c r="G1249" s="180"/>
      <c r="H1249" s="487">
        <v>0</v>
      </c>
      <c r="I1249" s="487">
        <v>0</v>
      </c>
      <c r="J1249" s="619">
        <v>0</v>
      </c>
      <c r="K1249" s="619">
        <v>0</v>
      </c>
      <c r="L1249" s="573">
        <v>313</v>
      </c>
      <c r="M1249" s="573">
        <v>0</v>
      </c>
      <c r="N1249" s="584">
        <v>0</v>
      </c>
      <c r="O1249" s="584">
        <v>0</v>
      </c>
      <c r="P1249" s="711">
        <v>0</v>
      </c>
      <c r="Q1249" s="711">
        <v>0</v>
      </c>
    </row>
    <row r="1250" spans="2:17" s="468" customFormat="1" ht="13.5" customHeight="1">
      <c r="B1250" s="879"/>
      <c r="C1250" s="808"/>
      <c r="D1250" s="807"/>
      <c r="E1250" s="473" t="s">
        <v>20</v>
      </c>
      <c r="F1250" s="484"/>
      <c r="G1250" s="484"/>
      <c r="H1250" s="481"/>
      <c r="I1250" s="481"/>
      <c r="J1250" s="616"/>
      <c r="K1250" s="616"/>
      <c r="L1250" s="542"/>
      <c r="M1250" s="542"/>
      <c r="N1250" s="539"/>
      <c r="O1250" s="539"/>
      <c r="P1250" s="664"/>
      <c r="Q1250" s="664"/>
    </row>
    <row r="1251" spans="2:17" s="468" customFormat="1" ht="13.5" customHeight="1">
      <c r="B1251" s="879"/>
      <c r="C1251" s="808"/>
      <c r="D1251" s="807"/>
      <c r="E1251" s="473" t="s">
        <v>30</v>
      </c>
      <c r="F1251" s="484"/>
      <c r="G1251" s="484"/>
      <c r="H1251" s="481">
        <v>0</v>
      </c>
      <c r="I1251" s="481">
        <v>0</v>
      </c>
      <c r="J1251" s="616">
        <v>0</v>
      </c>
      <c r="K1251" s="616">
        <v>0</v>
      </c>
      <c r="L1251" s="542">
        <v>0</v>
      </c>
      <c r="M1251" s="542">
        <v>0</v>
      </c>
      <c r="N1251" s="539">
        <v>0</v>
      </c>
      <c r="O1251" s="539">
        <v>0</v>
      </c>
      <c r="P1251" s="664">
        <v>0</v>
      </c>
      <c r="Q1251" s="664">
        <v>0</v>
      </c>
    </row>
    <row r="1252" spans="2:17" s="468" customFormat="1" ht="13.5" customHeight="1">
      <c r="B1252" s="879"/>
      <c r="C1252" s="808"/>
      <c r="D1252" s="807"/>
      <c r="E1252" s="473" t="s">
        <v>21</v>
      </c>
      <c r="F1252" s="484"/>
      <c r="G1252" s="484"/>
      <c r="H1252" s="481">
        <v>0</v>
      </c>
      <c r="I1252" s="481">
        <v>0</v>
      </c>
      <c r="J1252" s="616">
        <v>0</v>
      </c>
      <c r="K1252" s="616">
        <v>0</v>
      </c>
      <c r="L1252" s="542">
        <v>0</v>
      </c>
      <c r="M1252" s="542">
        <v>0</v>
      </c>
      <c r="N1252" s="539">
        <v>0</v>
      </c>
      <c r="O1252" s="539">
        <v>0</v>
      </c>
      <c r="P1252" s="664">
        <v>0</v>
      </c>
      <c r="Q1252" s="664">
        <v>0</v>
      </c>
    </row>
    <row r="1253" spans="2:17" s="468" customFormat="1" ht="13.5" customHeight="1">
      <c r="B1253" s="879"/>
      <c r="C1253" s="808"/>
      <c r="D1253" s="807"/>
      <c r="E1253" s="473" t="s">
        <v>33</v>
      </c>
      <c r="F1253" s="484"/>
      <c r="G1253" s="484"/>
      <c r="H1253" s="481"/>
      <c r="I1253" s="481"/>
      <c r="J1253" s="616"/>
      <c r="K1253" s="616"/>
      <c r="L1253" s="542"/>
      <c r="M1253" s="542"/>
      <c r="N1253" s="539"/>
      <c r="O1253" s="539"/>
      <c r="P1253" s="664"/>
      <c r="Q1253" s="664"/>
    </row>
    <row r="1254" spans="2:17" s="468" customFormat="1" ht="13.5" customHeight="1">
      <c r="B1254" s="879"/>
      <c r="C1254" s="808"/>
      <c r="D1254" s="807"/>
      <c r="E1254" s="473" t="s">
        <v>69</v>
      </c>
      <c r="F1254" s="484"/>
      <c r="G1254" s="484"/>
      <c r="H1254" s="481">
        <v>0</v>
      </c>
      <c r="I1254" s="481">
        <v>0</v>
      </c>
      <c r="J1254" s="616">
        <v>0</v>
      </c>
      <c r="K1254" s="616">
        <v>0</v>
      </c>
      <c r="L1254" s="542">
        <v>313</v>
      </c>
      <c r="M1254" s="542">
        <v>0</v>
      </c>
      <c r="N1254" s="539">
        <v>0</v>
      </c>
      <c r="O1254" s="539">
        <v>0</v>
      </c>
      <c r="P1254" s="664">
        <v>0</v>
      </c>
      <c r="Q1254" s="664">
        <v>0</v>
      </c>
    </row>
    <row r="1255" spans="2:17" s="468" customFormat="1" ht="13.5" customHeight="1" thickBot="1">
      <c r="B1255" s="880"/>
      <c r="C1255" s="882"/>
      <c r="D1255" s="884"/>
      <c r="E1255" s="490" t="s">
        <v>22</v>
      </c>
      <c r="F1255" s="184"/>
      <c r="G1255" s="184"/>
      <c r="H1255" s="488"/>
      <c r="I1255" s="488"/>
      <c r="J1255" s="620"/>
      <c r="K1255" s="620"/>
      <c r="L1255" s="574"/>
      <c r="M1255" s="574"/>
      <c r="N1255" s="590"/>
      <c r="O1255" s="590"/>
      <c r="P1255" s="708"/>
      <c r="Q1255" s="708"/>
    </row>
    <row r="1256" spans="2:17" ht="13.5" customHeight="1">
      <c r="B1256" s="891" t="s">
        <v>330</v>
      </c>
      <c r="C1256" s="892" t="s">
        <v>97</v>
      </c>
      <c r="D1256" s="892" t="s">
        <v>318</v>
      </c>
      <c r="E1256" s="181" t="s">
        <v>19</v>
      </c>
      <c r="F1256" s="199">
        <v>22.11</v>
      </c>
      <c r="G1256" s="199">
        <v>20.83</v>
      </c>
      <c r="H1256" s="200">
        <f>H1258+H1259+H1261</f>
        <v>430.59</v>
      </c>
      <c r="I1256" s="200">
        <f t="shared" ref="I1256" si="484">I1258+I1259+I1261</f>
        <v>401.01</v>
      </c>
      <c r="J1256" s="200">
        <f t="shared" ref="J1256:K1256" si="485">J1258+J1259+J1261</f>
        <v>430.59</v>
      </c>
      <c r="K1256" s="200">
        <f t="shared" si="485"/>
        <v>401.01</v>
      </c>
      <c r="L1256" s="570">
        <f t="shared" ref="L1256:N1256" si="486">L1258+L1259+L1261</f>
        <v>430.59307000000001</v>
      </c>
      <c r="M1256" s="570">
        <f t="shared" si="486"/>
        <v>401.00695000000002</v>
      </c>
      <c r="N1256" s="570">
        <f t="shared" si="486"/>
        <v>408.70641000000001</v>
      </c>
      <c r="O1256" s="570">
        <f t="shared" ref="O1256:Q1256" si="487">O1258+O1259+O1261</f>
        <v>408.70641000000001</v>
      </c>
      <c r="P1256" s="570">
        <f t="shared" si="487"/>
        <v>0</v>
      </c>
      <c r="Q1256" s="570">
        <f t="shared" si="487"/>
        <v>0</v>
      </c>
    </row>
    <row r="1257" spans="2:17" ht="13.5" customHeight="1">
      <c r="B1257" s="868"/>
      <c r="C1257" s="871"/>
      <c r="D1257" s="871"/>
      <c r="E1257" s="173" t="s">
        <v>20</v>
      </c>
      <c r="F1257" s="33"/>
      <c r="G1257" s="33"/>
      <c r="H1257" s="105"/>
      <c r="I1257" s="394"/>
      <c r="J1257" s="474"/>
      <c r="K1257" s="474"/>
      <c r="L1257" s="571"/>
      <c r="M1257" s="571"/>
      <c r="N1257" s="571"/>
      <c r="O1257" s="571"/>
      <c r="P1257" s="571"/>
      <c r="Q1257" s="571"/>
    </row>
    <row r="1258" spans="2:17" ht="13.5" customHeight="1">
      <c r="B1258" s="868"/>
      <c r="C1258" s="871"/>
      <c r="D1258" s="871"/>
      <c r="E1258" s="173" t="s">
        <v>30</v>
      </c>
      <c r="F1258" s="33">
        <v>0</v>
      </c>
      <c r="G1258" s="33">
        <v>0</v>
      </c>
      <c r="H1258" s="105">
        <f>H1265</f>
        <v>0</v>
      </c>
      <c r="I1258" s="394">
        <f t="shared" ref="I1258" si="488">I1265</f>
        <v>0</v>
      </c>
      <c r="J1258" s="474">
        <f t="shared" ref="J1258:K1258" si="489">J1265</f>
        <v>0</v>
      </c>
      <c r="K1258" s="474">
        <f t="shared" si="489"/>
        <v>0</v>
      </c>
      <c r="L1258" s="571">
        <f t="shared" ref="L1258:N1258" si="490">L1265</f>
        <v>0</v>
      </c>
      <c r="M1258" s="571">
        <f t="shared" si="490"/>
        <v>0</v>
      </c>
      <c r="N1258" s="571">
        <f t="shared" si="490"/>
        <v>0</v>
      </c>
      <c r="O1258" s="571">
        <f t="shared" ref="O1258:Q1258" si="491">O1265</f>
        <v>0</v>
      </c>
      <c r="P1258" s="571">
        <f t="shared" si="491"/>
        <v>0</v>
      </c>
      <c r="Q1258" s="571">
        <f t="shared" si="491"/>
        <v>0</v>
      </c>
    </row>
    <row r="1259" spans="2:17" ht="13.5" customHeight="1">
      <c r="B1259" s="868"/>
      <c r="C1259" s="871"/>
      <c r="D1259" s="871"/>
      <c r="E1259" s="173" t="s">
        <v>21</v>
      </c>
      <c r="F1259" s="33">
        <v>0</v>
      </c>
      <c r="G1259" s="33">
        <v>0</v>
      </c>
      <c r="H1259" s="105">
        <f>H1266</f>
        <v>0</v>
      </c>
      <c r="I1259" s="394">
        <f t="shared" ref="I1259" si="492">I1266</f>
        <v>0</v>
      </c>
      <c r="J1259" s="474">
        <f t="shared" ref="J1259:K1259" si="493">J1266</f>
        <v>0</v>
      </c>
      <c r="K1259" s="474">
        <f t="shared" si="493"/>
        <v>0</v>
      </c>
      <c r="L1259" s="571">
        <f t="shared" ref="L1259:N1259" si="494">L1266</f>
        <v>0</v>
      </c>
      <c r="M1259" s="571">
        <f t="shared" si="494"/>
        <v>0</v>
      </c>
      <c r="N1259" s="571">
        <f t="shared" si="494"/>
        <v>0</v>
      </c>
      <c r="O1259" s="571">
        <f t="shared" ref="O1259:Q1259" si="495">O1266</f>
        <v>0</v>
      </c>
      <c r="P1259" s="571">
        <f t="shared" si="495"/>
        <v>0</v>
      </c>
      <c r="Q1259" s="571">
        <f t="shared" si="495"/>
        <v>0</v>
      </c>
    </row>
    <row r="1260" spans="2:17" ht="13.5" customHeight="1">
      <c r="B1260" s="868"/>
      <c r="C1260" s="871"/>
      <c r="D1260" s="871"/>
      <c r="E1260" s="173" t="s">
        <v>33</v>
      </c>
      <c r="F1260" s="33"/>
      <c r="G1260" s="33"/>
      <c r="H1260" s="105"/>
      <c r="I1260" s="394"/>
      <c r="J1260" s="474"/>
      <c r="K1260" s="474"/>
      <c r="L1260" s="571"/>
      <c r="M1260" s="571"/>
      <c r="N1260" s="571"/>
      <c r="O1260" s="571"/>
      <c r="P1260" s="571"/>
      <c r="Q1260" s="571"/>
    </row>
    <row r="1261" spans="2:17" ht="13.5" customHeight="1">
      <c r="B1261" s="868"/>
      <c r="C1261" s="871"/>
      <c r="D1261" s="871"/>
      <c r="E1261" s="173" t="s">
        <v>69</v>
      </c>
      <c r="F1261" s="33">
        <v>22.11</v>
      </c>
      <c r="G1261" s="33">
        <v>20.83</v>
      </c>
      <c r="H1261" s="105">
        <f>H1268</f>
        <v>430.59</v>
      </c>
      <c r="I1261" s="394">
        <f t="shared" ref="I1261" si="496">I1268</f>
        <v>401.01</v>
      </c>
      <c r="J1261" s="474">
        <f t="shared" ref="J1261:K1261" si="497">J1268</f>
        <v>430.59</v>
      </c>
      <c r="K1261" s="474">
        <f t="shared" si="497"/>
        <v>401.01</v>
      </c>
      <c r="L1261" s="571">
        <f t="shared" ref="L1261:N1261" si="498">L1268</f>
        <v>430.59307000000001</v>
      </c>
      <c r="M1261" s="571">
        <f t="shared" si="498"/>
        <v>401.00695000000002</v>
      </c>
      <c r="N1261" s="571">
        <f t="shared" si="498"/>
        <v>408.70641000000001</v>
      </c>
      <c r="O1261" s="571">
        <f t="shared" ref="O1261:Q1261" si="499">O1268</f>
        <v>408.70641000000001</v>
      </c>
      <c r="P1261" s="571">
        <f t="shared" si="499"/>
        <v>0</v>
      </c>
      <c r="Q1261" s="571">
        <f t="shared" si="499"/>
        <v>0</v>
      </c>
    </row>
    <row r="1262" spans="2:17" ht="13.5" customHeight="1" thickBot="1">
      <c r="B1262" s="869"/>
      <c r="C1262" s="872"/>
      <c r="D1262" s="872"/>
      <c r="E1262" s="185" t="s">
        <v>22</v>
      </c>
      <c r="F1262" s="201"/>
      <c r="G1262" s="201"/>
      <c r="H1262" s="202"/>
      <c r="I1262" s="202"/>
      <c r="J1262" s="202"/>
      <c r="K1262" s="202"/>
      <c r="L1262" s="576"/>
      <c r="M1262" s="576"/>
      <c r="N1262" s="576"/>
      <c r="O1262" s="576"/>
      <c r="P1262" s="576"/>
      <c r="Q1262" s="576"/>
    </row>
    <row r="1263" spans="2:17" ht="13.5" customHeight="1">
      <c r="B1263" s="878"/>
      <c r="C1263" s="881" t="s">
        <v>189</v>
      </c>
      <c r="D1263" s="883" t="s">
        <v>319</v>
      </c>
      <c r="E1263" s="179" t="s">
        <v>19</v>
      </c>
      <c r="F1263" s="180"/>
      <c r="G1263" s="180"/>
      <c r="H1263" s="487">
        <v>430.59</v>
      </c>
      <c r="I1263" s="487">
        <v>401.01</v>
      </c>
      <c r="J1263" s="619">
        <v>430.59</v>
      </c>
      <c r="K1263" s="619">
        <v>401.01</v>
      </c>
      <c r="L1263" s="573">
        <v>430.59307000000001</v>
      </c>
      <c r="M1263" s="573">
        <v>401.00695000000002</v>
      </c>
      <c r="N1263" s="584">
        <v>408.70641000000001</v>
      </c>
      <c r="O1263" s="584">
        <v>408.70641000000001</v>
      </c>
      <c r="P1263" s="711">
        <v>0</v>
      </c>
      <c r="Q1263" s="711">
        <v>0</v>
      </c>
    </row>
    <row r="1264" spans="2:17" ht="13.5" customHeight="1">
      <c r="B1264" s="879"/>
      <c r="C1264" s="808"/>
      <c r="D1264" s="807"/>
      <c r="E1264" s="170" t="s">
        <v>20</v>
      </c>
      <c r="F1264" s="392"/>
      <c r="G1264" s="392"/>
      <c r="H1264" s="481"/>
      <c r="I1264" s="481"/>
      <c r="J1264" s="616"/>
      <c r="K1264" s="616"/>
      <c r="L1264" s="542"/>
      <c r="M1264" s="542"/>
      <c r="N1264" s="539"/>
      <c r="O1264" s="539"/>
      <c r="P1264" s="664"/>
      <c r="Q1264" s="664"/>
    </row>
    <row r="1265" spans="2:17" ht="13.5" customHeight="1">
      <c r="B1265" s="879"/>
      <c r="C1265" s="808"/>
      <c r="D1265" s="807"/>
      <c r="E1265" s="170" t="s">
        <v>30</v>
      </c>
      <c r="F1265" s="392"/>
      <c r="G1265" s="392"/>
      <c r="H1265" s="481">
        <v>0</v>
      </c>
      <c r="I1265" s="481">
        <v>0</v>
      </c>
      <c r="J1265" s="616">
        <v>0</v>
      </c>
      <c r="K1265" s="616">
        <v>0</v>
      </c>
      <c r="L1265" s="542">
        <v>0</v>
      </c>
      <c r="M1265" s="542">
        <v>0</v>
      </c>
      <c r="N1265" s="539">
        <v>0</v>
      </c>
      <c r="O1265" s="539">
        <v>0</v>
      </c>
      <c r="P1265" s="664">
        <v>0</v>
      </c>
      <c r="Q1265" s="664">
        <v>0</v>
      </c>
    </row>
    <row r="1266" spans="2:17" ht="13.5" customHeight="1">
      <c r="B1266" s="879"/>
      <c r="C1266" s="808"/>
      <c r="D1266" s="807"/>
      <c r="E1266" s="170" t="s">
        <v>21</v>
      </c>
      <c r="F1266" s="392"/>
      <c r="G1266" s="392"/>
      <c r="H1266" s="481">
        <v>0</v>
      </c>
      <c r="I1266" s="481">
        <v>0</v>
      </c>
      <c r="J1266" s="616">
        <v>0</v>
      </c>
      <c r="K1266" s="616">
        <v>0</v>
      </c>
      <c r="L1266" s="542">
        <v>0</v>
      </c>
      <c r="M1266" s="542">
        <v>0</v>
      </c>
      <c r="N1266" s="539">
        <v>0</v>
      </c>
      <c r="O1266" s="539">
        <v>0</v>
      </c>
      <c r="P1266" s="664">
        <v>0</v>
      </c>
      <c r="Q1266" s="664">
        <v>0</v>
      </c>
    </row>
    <row r="1267" spans="2:17" ht="13.5" customHeight="1">
      <c r="B1267" s="879"/>
      <c r="C1267" s="808"/>
      <c r="D1267" s="807"/>
      <c r="E1267" s="170" t="s">
        <v>33</v>
      </c>
      <c r="F1267" s="392"/>
      <c r="G1267" s="392"/>
      <c r="H1267" s="481"/>
      <c r="I1267" s="481"/>
      <c r="J1267" s="616"/>
      <c r="K1267" s="616"/>
      <c r="L1267" s="542"/>
      <c r="M1267" s="542"/>
      <c r="N1267" s="539"/>
      <c r="O1267" s="539"/>
      <c r="P1267" s="664"/>
      <c r="Q1267" s="664"/>
    </row>
    <row r="1268" spans="2:17" ht="13.5" customHeight="1">
      <c r="B1268" s="879"/>
      <c r="C1268" s="808"/>
      <c r="D1268" s="807"/>
      <c r="E1268" s="170" t="s">
        <v>69</v>
      </c>
      <c r="F1268" s="392"/>
      <c r="G1268" s="392"/>
      <c r="H1268" s="481">
        <v>430.59</v>
      </c>
      <c r="I1268" s="481">
        <v>401.01</v>
      </c>
      <c r="J1268" s="616">
        <v>430.59</v>
      </c>
      <c r="K1268" s="616">
        <v>401.01</v>
      </c>
      <c r="L1268" s="542">
        <v>430.59307000000001</v>
      </c>
      <c r="M1268" s="542">
        <v>401.00695000000002</v>
      </c>
      <c r="N1268" s="539">
        <v>408.70641000000001</v>
      </c>
      <c r="O1268" s="539">
        <v>408.70641000000001</v>
      </c>
      <c r="P1268" s="664">
        <v>0</v>
      </c>
      <c r="Q1268" s="664">
        <v>0</v>
      </c>
    </row>
    <row r="1269" spans="2:17" ht="13.5" customHeight="1" thickBot="1">
      <c r="B1269" s="880"/>
      <c r="C1269" s="882"/>
      <c r="D1269" s="884"/>
      <c r="E1269" s="183" t="s">
        <v>22</v>
      </c>
      <c r="F1269" s="184"/>
      <c r="G1269" s="184"/>
      <c r="H1269" s="488"/>
      <c r="I1269" s="488"/>
      <c r="J1269" s="620"/>
      <c r="K1269" s="620"/>
      <c r="L1269" s="574"/>
      <c r="M1269" s="574"/>
      <c r="N1269" s="590"/>
      <c r="O1269" s="590"/>
      <c r="P1269" s="708"/>
      <c r="Q1269" s="708"/>
    </row>
    <row r="1270" spans="2:17" ht="13.5" customHeight="1">
      <c r="B1270" s="891" t="s">
        <v>331</v>
      </c>
      <c r="C1270" s="892" t="s">
        <v>126</v>
      </c>
      <c r="D1270" s="892" t="s">
        <v>141</v>
      </c>
      <c r="E1270" s="181" t="s">
        <v>19</v>
      </c>
      <c r="F1270" s="200">
        <v>5243.69</v>
      </c>
      <c r="G1270" s="200">
        <v>5035.92</v>
      </c>
      <c r="H1270" s="200">
        <f>H1272+H1273+H1275</f>
        <v>965.09999999999991</v>
      </c>
      <c r="I1270" s="200">
        <f t="shared" ref="I1270" si="500">I1272+I1273+I1275</f>
        <v>767.36</v>
      </c>
      <c r="J1270" s="200">
        <f>J1272+J1273+J1275</f>
        <v>2336.83</v>
      </c>
      <c r="K1270" s="200">
        <f t="shared" ref="K1270" si="501">K1272+K1273+K1275</f>
        <v>2067.39</v>
      </c>
      <c r="L1270" s="570">
        <f t="shared" ref="L1270:N1270" si="502">L1272+L1273+L1275</f>
        <v>3813.3618700000002</v>
      </c>
      <c r="M1270" s="570">
        <f t="shared" si="502"/>
        <v>3381.1534000000001</v>
      </c>
      <c r="N1270" s="570">
        <f t="shared" si="502"/>
        <v>4995.2708400000001</v>
      </c>
      <c r="O1270" s="570">
        <f t="shared" ref="O1270:Q1270" si="503">O1272+O1273+O1275</f>
        <v>4993.4560899999997</v>
      </c>
      <c r="P1270" s="570">
        <f t="shared" si="503"/>
        <v>5129.598</v>
      </c>
      <c r="Q1270" s="570">
        <f t="shared" si="503"/>
        <v>5129.598</v>
      </c>
    </row>
    <row r="1271" spans="2:17" ht="13.5" customHeight="1">
      <c r="B1271" s="868"/>
      <c r="C1271" s="871"/>
      <c r="D1271" s="871"/>
      <c r="E1271" s="173" t="s">
        <v>20</v>
      </c>
      <c r="F1271" s="318"/>
      <c r="G1271" s="318"/>
      <c r="H1271" s="105"/>
      <c r="I1271" s="394"/>
      <c r="J1271" s="474"/>
      <c r="K1271" s="474"/>
      <c r="L1271" s="571"/>
      <c r="M1271" s="571"/>
      <c r="N1271" s="571"/>
      <c r="O1271" s="571"/>
      <c r="P1271" s="571"/>
      <c r="Q1271" s="571"/>
    </row>
    <row r="1272" spans="2:17" ht="13.5" customHeight="1">
      <c r="B1272" s="868"/>
      <c r="C1272" s="871"/>
      <c r="D1272" s="871"/>
      <c r="E1272" s="173" t="s">
        <v>30</v>
      </c>
      <c r="F1272" s="318">
        <v>0</v>
      </c>
      <c r="G1272" s="318">
        <v>0</v>
      </c>
      <c r="H1272" s="105">
        <f>H1279+H1286+H1293+H1300</f>
        <v>0</v>
      </c>
      <c r="I1272" s="394">
        <f t="shared" ref="I1272" si="504">I1279+I1286+I1293+I1300</f>
        <v>0</v>
      </c>
      <c r="J1272" s="474">
        <f>J1279+J1286+J1293+J1300+J1307</f>
        <v>0</v>
      </c>
      <c r="K1272" s="474">
        <f t="shared" ref="K1272" si="505">K1279+K1286+K1293+K1300+K1307</f>
        <v>0</v>
      </c>
      <c r="L1272" s="571">
        <f t="shared" ref="L1272:N1272" si="506">L1279+L1286+L1293+L1300+L1307</f>
        <v>0</v>
      </c>
      <c r="M1272" s="571">
        <f t="shared" si="506"/>
        <v>0</v>
      </c>
      <c r="N1272" s="571">
        <f t="shared" si="506"/>
        <v>0</v>
      </c>
      <c r="O1272" s="571">
        <f t="shared" ref="O1272:Q1272" si="507">O1279+O1286+O1293+O1300+O1307</f>
        <v>0</v>
      </c>
      <c r="P1272" s="571">
        <f t="shared" si="507"/>
        <v>0</v>
      </c>
      <c r="Q1272" s="571">
        <f t="shared" si="507"/>
        <v>0</v>
      </c>
    </row>
    <row r="1273" spans="2:17" ht="13.5" customHeight="1">
      <c r="B1273" s="868"/>
      <c r="C1273" s="871"/>
      <c r="D1273" s="871"/>
      <c r="E1273" s="173" t="s">
        <v>21</v>
      </c>
      <c r="F1273" s="318">
        <v>0</v>
      </c>
      <c r="G1273" s="318">
        <v>0</v>
      </c>
      <c r="H1273" s="105">
        <f>H1280+H1287+H1294+H1301</f>
        <v>0</v>
      </c>
      <c r="I1273" s="394">
        <f t="shared" ref="I1273" si="508">I1280+I1287+I1294+I1301</f>
        <v>0</v>
      </c>
      <c r="J1273" s="474">
        <f>J1280+J1287+J1294+J1301+J1308</f>
        <v>0</v>
      </c>
      <c r="K1273" s="474">
        <f t="shared" ref="K1273" si="509">K1280+K1287+K1294+K1301+K1308</f>
        <v>0</v>
      </c>
      <c r="L1273" s="571">
        <f t="shared" ref="L1273:N1273" si="510">L1280+L1287+L1294+L1301+L1308</f>
        <v>0</v>
      </c>
      <c r="M1273" s="571">
        <f t="shared" si="510"/>
        <v>0</v>
      </c>
      <c r="N1273" s="571">
        <f t="shared" si="510"/>
        <v>0</v>
      </c>
      <c r="O1273" s="571">
        <f t="shared" ref="O1273:Q1273" si="511">O1280+O1287+O1294+O1301+O1308</f>
        <v>0</v>
      </c>
      <c r="P1273" s="571">
        <f t="shared" si="511"/>
        <v>0</v>
      </c>
      <c r="Q1273" s="571">
        <f t="shared" si="511"/>
        <v>0</v>
      </c>
    </row>
    <row r="1274" spans="2:17" ht="13.5" customHeight="1">
      <c r="B1274" s="868"/>
      <c r="C1274" s="871"/>
      <c r="D1274" s="871"/>
      <c r="E1274" s="173" t="s">
        <v>33</v>
      </c>
      <c r="F1274" s="318"/>
      <c r="G1274" s="318"/>
      <c r="H1274" s="105"/>
      <c r="I1274" s="394"/>
      <c r="J1274" s="474"/>
      <c r="K1274" s="474"/>
      <c r="L1274" s="571"/>
      <c r="M1274" s="571"/>
      <c r="N1274" s="571"/>
      <c r="O1274" s="571"/>
      <c r="P1274" s="571"/>
      <c r="Q1274" s="571"/>
    </row>
    <row r="1275" spans="2:17" ht="13.5" customHeight="1">
      <c r="B1275" s="868"/>
      <c r="C1275" s="871"/>
      <c r="D1275" s="871"/>
      <c r="E1275" s="173" t="s">
        <v>69</v>
      </c>
      <c r="F1275" s="318">
        <v>5243.69</v>
      </c>
      <c r="G1275" s="318">
        <v>5035.92</v>
      </c>
      <c r="H1275" s="105">
        <f>H1282+H1289+H1296+H1303</f>
        <v>965.09999999999991</v>
      </c>
      <c r="I1275" s="394">
        <f t="shared" ref="I1275" si="512">I1282+I1289+I1296+I1303</f>
        <v>767.36</v>
      </c>
      <c r="J1275" s="474">
        <f>J1282+J1289+J1296+J1303+J1310</f>
        <v>2336.83</v>
      </c>
      <c r="K1275" s="474">
        <f t="shared" ref="K1275" si="513">K1282+K1289+K1296+K1303+K1310</f>
        <v>2067.39</v>
      </c>
      <c r="L1275" s="571">
        <f t="shared" ref="L1275:N1275" si="514">L1282+L1289+L1296+L1303+L1310</f>
        <v>3813.3618700000002</v>
      </c>
      <c r="M1275" s="571">
        <f t="shared" si="514"/>
        <v>3381.1534000000001</v>
      </c>
      <c r="N1275" s="571">
        <f t="shared" si="514"/>
        <v>4995.2708400000001</v>
      </c>
      <c r="O1275" s="571">
        <f t="shared" ref="O1275:Q1275" si="515">O1282+O1289+O1296+O1303+O1310</f>
        <v>4993.4560899999997</v>
      </c>
      <c r="P1275" s="571">
        <f t="shared" si="515"/>
        <v>5129.598</v>
      </c>
      <c r="Q1275" s="571">
        <f t="shared" si="515"/>
        <v>5129.598</v>
      </c>
    </row>
    <row r="1276" spans="2:17" ht="13.5" customHeight="1" thickBot="1">
      <c r="B1276" s="869"/>
      <c r="C1276" s="872"/>
      <c r="D1276" s="872"/>
      <c r="E1276" s="185" t="s">
        <v>22</v>
      </c>
      <c r="F1276" s="202"/>
      <c r="G1276" s="202"/>
      <c r="H1276" s="202"/>
      <c r="I1276" s="202"/>
      <c r="J1276" s="202"/>
      <c r="K1276" s="202"/>
      <c r="L1276" s="576"/>
      <c r="M1276" s="576"/>
      <c r="N1276" s="576"/>
      <c r="O1276" s="576"/>
      <c r="P1276" s="576"/>
      <c r="Q1276" s="576"/>
    </row>
    <row r="1277" spans="2:17" ht="13.5" customHeight="1">
      <c r="B1277" s="878"/>
      <c r="C1277" s="881" t="s">
        <v>189</v>
      </c>
      <c r="D1277" s="883" t="s">
        <v>322</v>
      </c>
      <c r="E1277" s="179" t="s">
        <v>19</v>
      </c>
      <c r="F1277" s="180"/>
      <c r="G1277" s="180"/>
      <c r="H1277" s="487">
        <v>647.91</v>
      </c>
      <c r="I1277" s="487">
        <v>579.71</v>
      </c>
      <c r="J1277" s="619">
        <v>1589.85</v>
      </c>
      <c r="K1277" s="619">
        <v>1545.26</v>
      </c>
      <c r="L1277" s="573">
        <v>2554.7806500000002</v>
      </c>
      <c r="M1277" s="573">
        <v>2411.0632300000002</v>
      </c>
      <c r="N1277" s="584">
        <v>3278.46938</v>
      </c>
      <c r="O1277" s="584">
        <v>3278.46938</v>
      </c>
      <c r="P1277" s="711">
        <v>5129.598</v>
      </c>
      <c r="Q1277" s="711">
        <v>5129.598</v>
      </c>
    </row>
    <row r="1278" spans="2:17" ht="13.5" customHeight="1">
      <c r="B1278" s="879"/>
      <c r="C1278" s="808"/>
      <c r="D1278" s="807"/>
      <c r="E1278" s="170" t="s">
        <v>20</v>
      </c>
      <c r="F1278" s="392"/>
      <c r="G1278" s="392"/>
      <c r="H1278" s="481"/>
      <c r="I1278" s="481"/>
      <c r="J1278" s="616"/>
      <c r="K1278" s="616"/>
      <c r="L1278" s="542"/>
      <c r="M1278" s="542"/>
      <c r="N1278" s="539"/>
      <c r="O1278" s="539"/>
      <c r="P1278" s="664"/>
      <c r="Q1278" s="664"/>
    </row>
    <row r="1279" spans="2:17" ht="13.5" customHeight="1">
      <c r="B1279" s="879"/>
      <c r="C1279" s="808"/>
      <c r="D1279" s="807"/>
      <c r="E1279" s="170" t="s">
        <v>30</v>
      </c>
      <c r="F1279" s="392"/>
      <c r="G1279" s="392"/>
      <c r="H1279" s="481">
        <v>0</v>
      </c>
      <c r="I1279" s="481">
        <v>0</v>
      </c>
      <c r="J1279" s="616">
        <v>0</v>
      </c>
      <c r="K1279" s="616">
        <v>0</v>
      </c>
      <c r="L1279" s="542">
        <v>0</v>
      </c>
      <c r="M1279" s="542">
        <v>0</v>
      </c>
      <c r="N1279" s="539">
        <v>0</v>
      </c>
      <c r="O1279" s="539">
        <v>0</v>
      </c>
      <c r="P1279" s="664">
        <v>0</v>
      </c>
      <c r="Q1279" s="664">
        <v>0</v>
      </c>
    </row>
    <row r="1280" spans="2:17" ht="13.5" customHeight="1">
      <c r="B1280" s="879"/>
      <c r="C1280" s="808"/>
      <c r="D1280" s="807"/>
      <c r="E1280" s="170" t="s">
        <v>21</v>
      </c>
      <c r="F1280" s="392"/>
      <c r="G1280" s="392"/>
      <c r="H1280" s="481">
        <v>0</v>
      </c>
      <c r="I1280" s="481">
        <v>0</v>
      </c>
      <c r="J1280" s="616">
        <v>0</v>
      </c>
      <c r="K1280" s="616">
        <v>0</v>
      </c>
      <c r="L1280" s="542">
        <v>0</v>
      </c>
      <c r="M1280" s="542">
        <v>0</v>
      </c>
      <c r="N1280" s="539">
        <v>0</v>
      </c>
      <c r="O1280" s="539">
        <v>0</v>
      </c>
      <c r="P1280" s="664">
        <v>0</v>
      </c>
      <c r="Q1280" s="664">
        <v>0</v>
      </c>
    </row>
    <row r="1281" spans="2:17" ht="13.5" customHeight="1">
      <c r="B1281" s="879"/>
      <c r="C1281" s="808"/>
      <c r="D1281" s="807"/>
      <c r="E1281" s="170" t="s">
        <v>33</v>
      </c>
      <c r="F1281" s="392"/>
      <c r="G1281" s="392"/>
      <c r="H1281" s="481"/>
      <c r="I1281" s="481"/>
      <c r="J1281" s="616"/>
      <c r="K1281" s="616"/>
      <c r="L1281" s="542"/>
      <c r="M1281" s="542"/>
      <c r="N1281" s="539"/>
      <c r="O1281" s="539"/>
      <c r="P1281" s="664"/>
      <c r="Q1281" s="664"/>
    </row>
    <row r="1282" spans="2:17" ht="13.5" customHeight="1">
      <c r="B1282" s="879"/>
      <c r="C1282" s="808"/>
      <c r="D1282" s="807"/>
      <c r="E1282" s="170" t="s">
        <v>69</v>
      </c>
      <c r="F1282" s="392"/>
      <c r="G1282" s="392"/>
      <c r="H1282" s="481">
        <v>647.91</v>
      </c>
      <c r="I1282" s="481">
        <v>579.71</v>
      </c>
      <c r="J1282" s="616">
        <v>1589.85</v>
      </c>
      <c r="K1282" s="616">
        <v>1545.26</v>
      </c>
      <c r="L1282" s="542">
        <v>2554.7806500000002</v>
      </c>
      <c r="M1282" s="542">
        <v>2411.0632300000002</v>
      </c>
      <c r="N1282" s="539">
        <v>3278.46938</v>
      </c>
      <c r="O1282" s="539">
        <v>3278.46938</v>
      </c>
      <c r="P1282" s="664">
        <v>5129.598</v>
      </c>
      <c r="Q1282" s="664">
        <v>5129.598</v>
      </c>
    </row>
    <row r="1283" spans="2:17" ht="13.5" customHeight="1" thickBot="1">
      <c r="B1283" s="880"/>
      <c r="C1283" s="882"/>
      <c r="D1283" s="884"/>
      <c r="E1283" s="183" t="s">
        <v>22</v>
      </c>
      <c r="F1283" s="184"/>
      <c r="G1283" s="184"/>
      <c r="H1283" s="488"/>
      <c r="I1283" s="488"/>
      <c r="J1283" s="620"/>
      <c r="K1283" s="620"/>
      <c r="L1283" s="574"/>
      <c r="M1283" s="574"/>
      <c r="N1283" s="590"/>
      <c r="O1283" s="590"/>
      <c r="P1283" s="708"/>
      <c r="Q1283" s="708"/>
    </row>
    <row r="1284" spans="2:17" ht="13.5" customHeight="1">
      <c r="B1284" s="875"/>
      <c r="C1284" s="885" t="s">
        <v>185</v>
      </c>
      <c r="D1284" s="873" t="s">
        <v>324</v>
      </c>
      <c r="E1284" s="179" t="s">
        <v>19</v>
      </c>
      <c r="F1284" s="180"/>
      <c r="G1284" s="180"/>
      <c r="H1284" s="487">
        <v>0.39</v>
      </c>
      <c r="I1284" s="487">
        <v>0.26</v>
      </c>
      <c r="J1284" s="619">
        <v>0.78</v>
      </c>
      <c r="K1284" s="619">
        <v>0.59</v>
      </c>
      <c r="L1284" s="573">
        <v>0.58709999999999996</v>
      </c>
      <c r="M1284" s="573">
        <v>0.58709999999999996</v>
      </c>
      <c r="N1284" s="584">
        <v>0.58709999999999996</v>
      </c>
      <c r="O1284" s="584">
        <v>0.58709999999999996</v>
      </c>
      <c r="P1284" s="711">
        <v>0</v>
      </c>
      <c r="Q1284" s="711">
        <v>0</v>
      </c>
    </row>
    <row r="1285" spans="2:17" ht="13.5" customHeight="1">
      <c r="B1285" s="876"/>
      <c r="C1285" s="843"/>
      <c r="D1285" s="826"/>
      <c r="E1285" s="170" t="s">
        <v>20</v>
      </c>
      <c r="F1285" s="392"/>
      <c r="G1285" s="392"/>
      <c r="H1285" s="481"/>
      <c r="I1285" s="481"/>
      <c r="J1285" s="616"/>
      <c r="K1285" s="616"/>
      <c r="L1285" s="542"/>
      <c r="M1285" s="542"/>
      <c r="N1285" s="539"/>
      <c r="O1285" s="539"/>
      <c r="P1285" s="664"/>
      <c r="Q1285" s="664"/>
    </row>
    <row r="1286" spans="2:17" ht="13.5" customHeight="1">
      <c r="B1286" s="876"/>
      <c r="C1286" s="843"/>
      <c r="D1286" s="826"/>
      <c r="E1286" s="170" t="s">
        <v>30</v>
      </c>
      <c r="F1286" s="392"/>
      <c r="G1286" s="392"/>
      <c r="H1286" s="481">
        <v>0</v>
      </c>
      <c r="I1286" s="481">
        <v>0</v>
      </c>
      <c r="J1286" s="616">
        <v>0</v>
      </c>
      <c r="K1286" s="616">
        <v>0</v>
      </c>
      <c r="L1286" s="542">
        <v>0</v>
      </c>
      <c r="M1286" s="542">
        <v>0</v>
      </c>
      <c r="N1286" s="539">
        <v>0</v>
      </c>
      <c r="O1286" s="539">
        <v>0</v>
      </c>
      <c r="P1286" s="664">
        <v>0</v>
      </c>
      <c r="Q1286" s="664">
        <v>0</v>
      </c>
    </row>
    <row r="1287" spans="2:17" ht="13.5" customHeight="1">
      <c r="B1287" s="876"/>
      <c r="C1287" s="843"/>
      <c r="D1287" s="826"/>
      <c r="E1287" s="170" t="s">
        <v>21</v>
      </c>
      <c r="F1287" s="392"/>
      <c r="G1287" s="392"/>
      <c r="H1287" s="481">
        <v>0</v>
      </c>
      <c r="I1287" s="481">
        <v>0</v>
      </c>
      <c r="J1287" s="616">
        <v>0</v>
      </c>
      <c r="K1287" s="616">
        <v>0</v>
      </c>
      <c r="L1287" s="542">
        <v>0</v>
      </c>
      <c r="M1287" s="542">
        <v>0</v>
      </c>
      <c r="N1287" s="539">
        <v>0</v>
      </c>
      <c r="O1287" s="539">
        <v>0</v>
      </c>
      <c r="P1287" s="664">
        <v>0</v>
      </c>
      <c r="Q1287" s="664">
        <v>0</v>
      </c>
    </row>
    <row r="1288" spans="2:17" ht="13.5" customHeight="1">
      <c r="B1288" s="876"/>
      <c r="C1288" s="843"/>
      <c r="D1288" s="826"/>
      <c r="E1288" s="170" t="s">
        <v>33</v>
      </c>
      <c r="F1288" s="392"/>
      <c r="G1288" s="392"/>
      <c r="H1288" s="481"/>
      <c r="I1288" s="481"/>
      <c r="J1288" s="616"/>
      <c r="K1288" s="616"/>
      <c r="L1288" s="542"/>
      <c r="M1288" s="542"/>
      <c r="N1288" s="539"/>
      <c r="O1288" s="539"/>
      <c r="P1288" s="664"/>
      <c r="Q1288" s="664"/>
    </row>
    <row r="1289" spans="2:17" ht="13.5" customHeight="1">
      <c r="B1289" s="876"/>
      <c r="C1289" s="843"/>
      <c r="D1289" s="826"/>
      <c r="E1289" s="170" t="s">
        <v>69</v>
      </c>
      <c r="F1289" s="392"/>
      <c r="G1289" s="392"/>
      <c r="H1289" s="481">
        <v>0.39</v>
      </c>
      <c r="I1289" s="481">
        <v>0.26</v>
      </c>
      <c r="J1289" s="616">
        <v>0.78</v>
      </c>
      <c r="K1289" s="616">
        <v>0.59</v>
      </c>
      <c r="L1289" s="542">
        <v>0.58709999999999996</v>
      </c>
      <c r="M1289" s="542">
        <v>0.58709999999999996</v>
      </c>
      <c r="N1289" s="539">
        <v>0.58709999999999996</v>
      </c>
      <c r="O1289" s="539">
        <v>0.58709999999999996</v>
      </c>
      <c r="P1289" s="664">
        <v>0</v>
      </c>
      <c r="Q1289" s="664">
        <v>0</v>
      </c>
    </row>
    <row r="1290" spans="2:17" ht="13.5" customHeight="1" thickBot="1">
      <c r="B1290" s="877"/>
      <c r="C1290" s="886"/>
      <c r="D1290" s="874"/>
      <c r="E1290" s="183" t="s">
        <v>22</v>
      </c>
      <c r="F1290" s="184"/>
      <c r="G1290" s="184"/>
      <c r="H1290" s="488"/>
      <c r="I1290" s="488"/>
      <c r="J1290" s="620"/>
      <c r="K1290" s="620"/>
      <c r="L1290" s="574"/>
      <c r="M1290" s="574"/>
      <c r="N1290" s="590"/>
      <c r="O1290" s="590"/>
      <c r="P1290" s="708"/>
      <c r="Q1290" s="708"/>
    </row>
    <row r="1291" spans="2:17" ht="13.5" customHeight="1">
      <c r="B1291" s="875"/>
      <c r="C1291" s="881" t="s">
        <v>186</v>
      </c>
      <c r="D1291" s="883" t="s">
        <v>325</v>
      </c>
      <c r="E1291" s="179" t="s">
        <v>19</v>
      </c>
      <c r="F1291" s="180"/>
      <c r="G1291" s="180"/>
      <c r="H1291" s="487">
        <v>108.82</v>
      </c>
      <c r="I1291" s="487">
        <v>59.99</v>
      </c>
      <c r="J1291" s="619">
        <v>245.01</v>
      </c>
      <c r="K1291" s="619">
        <v>149.08000000000001</v>
      </c>
      <c r="L1291" s="573">
        <v>466.60845999999998</v>
      </c>
      <c r="M1291" s="573">
        <v>351.26393999999999</v>
      </c>
      <c r="N1291" s="584">
        <v>750.30723</v>
      </c>
      <c r="O1291" s="584">
        <v>748.49248</v>
      </c>
      <c r="P1291" s="711">
        <v>0</v>
      </c>
      <c r="Q1291" s="711">
        <v>0</v>
      </c>
    </row>
    <row r="1292" spans="2:17" ht="13.5" customHeight="1">
      <c r="B1292" s="876"/>
      <c r="C1292" s="808"/>
      <c r="D1292" s="807"/>
      <c r="E1292" s="170" t="s">
        <v>20</v>
      </c>
      <c r="F1292" s="392"/>
      <c r="G1292" s="392"/>
      <c r="H1292" s="481"/>
      <c r="I1292" s="481"/>
      <c r="J1292" s="616"/>
      <c r="K1292" s="616"/>
      <c r="L1292" s="542"/>
      <c r="M1292" s="542"/>
      <c r="N1292" s="539"/>
      <c r="O1292" s="539"/>
      <c r="P1292" s="664"/>
      <c r="Q1292" s="664"/>
    </row>
    <row r="1293" spans="2:17" ht="13.5" customHeight="1">
      <c r="B1293" s="876"/>
      <c r="C1293" s="808"/>
      <c r="D1293" s="807"/>
      <c r="E1293" s="170" t="s">
        <v>30</v>
      </c>
      <c r="F1293" s="392"/>
      <c r="G1293" s="392"/>
      <c r="H1293" s="481">
        <v>0</v>
      </c>
      <c r="I1293" s="481">
        <v>0</v>
      </c>
      <c r="J1293" s="616">
        <v>0</v>
      </c>
      <c r="K1293" s="616">
        <v>0</v>
      </c>
      <c r="L1293" s="542">
        <v>0</v>
      </c>
      <c r="M1293" s="542">
        <v>0</v>
      </c>
      <c r="N1293" s="539">
        <v>0</v>
      </c>
      <c r="O1293" s="539">
        <v>0</v>
      </c>
      <c r="P1293" s="664">
        <v>0</v>
      </c>
      <c r="Q1293" s="664">
        <v>0</v>
      </c>
    </row>
    <row r="1294" spans="2:17" ht="13.5" customHeight="1">
      <c r="B1294" s="876"/>
      <c r="C1294" s="808"/>
      <c r="D1294" s="807"/>
      <c r="E1294" s="170" t="s">
        <v>21</v>
      </c>
      <c r="F1294" s="392"/>
      <c r="G1294" s="392"/>
      <c r="H1294" s="481">
        <v>0</v>
      </c>
      <c r="I1294" s="481">
        <v>0</v>
      </c>
      <c r="J1294" s="616">
        <v>0</v>
      </c>
      <c r="K1294" s="616">
        <v>0</v>
      </c>
      <c r="L1294" s="542">
        <v>0</v>
      </c>
      <c r="M1294" s="542">
        <v>0</v>
      </c>
      <c r="N1294" s="539">
        <v>0</v>
      </c>
      <c r="O1294" s="539">
        <v>0</v>
      </c>
      <c r="P1294" s="664">
        <v>0</v>
      </c>
      <c r="Q1294" s="664">
        <v>0</v>
      </c>
    </row>
    <row r="1295" spans="2:17" ht="13.5" customHeight="1">
      <c r="B1295" s="876"/>
      <c r="C1295" s="808"/>
      <c r="D1295" s="807"/>
      <c r="E1295" s="170" t="s">
        <v>33</v>
      </c>
      <c r="F1295" s="392"/>
      <c r="G1295" s="392"/>
      <c r="H1295" s="481"/>
      <c r="I1295" s="481"/>
      <c r="J1295" s="616"/>
      <c r="K1295" s="616"/>
      <c r="L1295" s="542"/>
      <c r="M1295" s="542"/>
      <c r="N1295" s="539"/>
      <c r="O1295" s="539"/>
      <c r="P1295" s="664"/>
      <c r="Q1295" s="664"/>
    </row>
    <row r="1296" spans="2:17" ht="13.5" customHeight="1">
      <c r="B1296" s="876"/>
      <c r="C1296" s="808"/>
      <c r="D1296" s="807"/>
      <c r="E1296" s="170" t="s">
        <v>69</v>
      </c>
      <c r="F1296" s="392"/>
      <c r="G1296" s="392"/>
      <c r="H1296" s="481">
        <v>108.82</v>
      </c>
      <c r="I1296" s="481">
        <v>59.99</v>
      </c>
      <c r="J1296" s="616">
        <v>245.01</v>
      </c>
      <c r="K1296" s="616">
        <v>149.08000000000001</v>
      </c>
      <c r="L1296" s="542">
        <v>466.60845999999998</v>
      </c>
      <c r="M1296" s="542">
        <v>351.26393999999999</v>
      </c>
      <c r="N1296" s="539">
        <v>750.30723</v>
      </c>
      <c r="O1296" s="539">
        <v>748.49248</v>
      </c>
      <c r="P1296" s="664">
        <v>0</v>
      </c>
      <c r="Q1296" s="664">
        <v>0</v>
      </c>
    </row>
    <row r="1297" spans="2:17" ht="13.5" customHeight="1" thickBot="1">
      <c r="B1297" s="876"/>
      <c r="C1297" s="798"/>
      <c r="D1297" s="800"/>
      <c r="E1297" s="269" t="s">
        <v>22</v>
      </c>
      <c r="F1297" s="108"/>
      <c r="G1297" s="108"/>
      <c r="H1297" s="469"/>
      <c r="I1297" s="469"/>
      <c r="J1297" s="611"/>
      <c r="K1297" s="611"/>
      <c r="L1297" s="641"/>
      <c r="M1297" s="641"/>
      <c r="N1297" s="657"/>
      <c r="O1297" s="657"/>
      <c r="P1297" s="665"/>
      <c r="Q1297" s="665"/>
    </row>
    <row r="1298" spans="2:17" s="268" customFormat="1" ht="13.5" customHeight="1">
      <c r="B1298" s="878"/>
      <c r="C1298" s="885" t="s">
        <v>191</v>
      </c>
      <c r="D1298" s="883" t="s">
        <v>540</v>
      </c>
      <c r="E1298" s="401" t="s">
        <v>19</v>
      </c>
      <c r="F1298" s="180"/>
      <c r="G1298" s="180"/>
      <c r="H1298" s="487">
        <v>207.98</v>
      </c>
      <c r="I1298" s="487">
        <v>127.4</v>
      </c>
      <c r="J1298" s="619">
        <v>500.98</v>
      </c>
      <c r="K1298" s="619">
        <v>372.02499999999998</v>
      </c>
      <c r="L1298" s="573">
        <v>791.17844000000002</v>
      </c>
      <c r="M1298" s="573">
        <v>618.03191000000004</v>
      </c>
      <c r="N1298" s="584">
        <v>965.50725</v>
      </c>
      <c r="O1298" s="584">
        <v>965.50725</v>
      </c>
      <c r="P1298" s="711">
        <v>0</v>
      </c>
      <c r="Q1298" s="711">
        <v>0</v>
      </c>
    </row>
    <row r="1299" spans="2:17" s="268" customFormat="1" ht="13.5" customHeight="1">
      <c r="B1299" s="879"/>
      <c r="C1299" s="843"/>
      <c r="D1299" s="807"/>
      <c r="E1299" s="389" t="s">
        <v>20</v>
      </c>
      <c r="F1299" s="392"/>
      <c r="G1299" s="392"/>
      <c r="H1299" s="481"/>
      <c r="I1299" s="481"/>
      <c r="J1299" s="616"/>
      <c r="K1299" s="616"/>
      <c r="L1299" s="542"/>
      <c r="M1299" s="542"/>
      <c r="N1299" s="539"/>
      <c r="O1299" s="539"/>
      <c r="P1299" s="664"/>
      <c r="Q1299" s="664"/>
    </row>
    <row r="1300" spans="2:17" s="268" customFormat="1" ht="13.5" customHeight="1">
      <c r="B1300" s="879"/>
      <c r="C1300" s="843"/>
      <c r="D1300" s="807"/>
      <c r="E1300" s="389" t="s">
        <v>30</v>
      </c>
      <c r="F1300" s="392"/>
      <c r="G1300" s="392"/>
      <c r="H1300" s="481">
        <v>0</v>
      </c>
      <c r="I1300" s="481">
        <v>0</v>
      </c>
      <c r="J1300" s="616">
        <v>0</v>
      </c>
      <c r="K1300" s="616">
        <v>0</v>
      </c>
      <c r="L1300" s="542">
        <v>0</v>
      </c>
      <c r="M1300" s="542">
        <v>0</v>
      </c>
      <c r="N1300" s="539">
        <v>0</v>
      </c>
      <c r="O1300" s="539">
        <v>0</v>
      </c>
      <c r="P1300" s="664">
        <v>0</v>
      </c>
      <c r="Q1300" s="664">
        <v>0</v>
      </c>
    </row>
    <row r="1301" spans="2:17" s="268" customFormat="1" ht="13.5" customHeight="1">
      <c r="B1301" s="879"/>
      <c r="C1301" s="843"/>
      <c r="D1301" s="807"/>
      <c r="E1301" s="389" t="s">
        <v>21</v>
      </c>
      <c r="F1301" s="392"/>
      <c r="G1301" s="392"/>
      <c r="H1301" s="481">
        <v>0</v>
      </c>
      <c r="I1301" s="481">
        <v>0</v>
      </c>
      <c r="J1301" s="616">
        <v>0</v>
      </c>
      <c r="K1301" s="616">
        <v>0</v>
      </c>
      <c r="L1301" s="542">
        <v>0</v>
      </c>
      <c r="M1301" s="542">
        <v>0</v>
      </c>
      <c r="N1301" s="539">
        <v>0</v>
      </c>
      <c r="O1301" s="539">
        <v>0</v>
      </c>
      <c r="P1301" s="664">
        <v>0</v>
      </c>
      <c r="Q1301" s="664">
        <v>0</v>
      </c>
    </row>
    <row r="1302" spans="2:17" s="268" customFormat="1" ht="13.5" customHeight="1">
      <c r="B1302" s="879"/>
      <c r="C1302" s="843"/>
      <c r="D1302" s="807"/>
      <c r="E1302" s="389" t="s">
        <v>33</v>
      </c>
      <c r="F1302" s="392"/>
      <c r="G1302" s="392"/>
      <c r="H1302" s="481"/>
      <c r="I1302" s="481"/>
      <c r="J1302" s="616"/>
      <c r="K1302" s="616"/>
      <c r="L1302" s="542"/>
      <c r="M1302" s="542"/>
      <c r="N1302" s="539"/>
      <c r="O1302" s="539"/>
      <c r="P1302" s="664"/>
      <c r="Q1302" s="664"/>
    </row>
    <row r="1303" spans="2:17" s="268" customFormat="1" ht="13.5" customHeight="1">
      <c r="B1303" s="879"/>
      <c r="C1303" s="843"/>
      <c r="D1303" s="807"/>
      <c r="E1303" s="389" t="s">
        <v>69</v>
      </c>
      <c r="F1303" s="392"/>
      <c r="G1303" s="392"/>
      <c r="H1303" s="481">
        <v>207.98</v>
      </c>
      <c r="I1303" s="481">
        <v>127.4</v>
      </c>
      <c r="J1303" s="616">
        <v>500.98</v>
      </c>
      <c r="K1303" s="616">
        <v>372.25</v>
      </c>
      <c r="L1303" s="542">
        <v>791.17844000000002</v>
      </c>
      <c r="M1303" s="542">
        <v>618.03191000000004</v>
      </c>
      <c r="N1303" s="539">
        <v>965.50725</v>
      </c>
      <c r="O1303" s="539">
        <v>965.50725</v>
      </c>
      <c r="P1303" s="664">
        <v>0</v>
      </c>
      <c r="Q1303" s="664">
        <v>0</v>
      </c>
    </row>
    <row r="1304" spans="2:17" s="268" customFormat="1" ht="13.5" customHeight="1" thickBot="1">
      <c r="B1304" s="880"/>
      <c r="C1304" s="886"/>
      <c r="D1304" s="884"/>
      <c r="E1304" s="402" t="s">
        <v>22</v>
      </c>
      <c r="F1304" s="184"/>
      <c r="G1304" s="184"/>
      <c r="H1304" s="488"/>
      <c r="I1304" s="488"/>
      <c r="J1304" s="620"/>
      <c r="K1304" s="620"/>
      <c r="L1304" s="574"/>
      <c r="M1304" s="574"/>
      <c r="N1304" s="590"/>
      <c r="O1304" s="590"/>
      <c r="P1304" s="708"/>
      <c r="Q1304" s="708"/>
    </row>
    <row r="1305" spans="2:17" s="468" customFormat="1" ht="13.5" customHeight="1">
      <c r="B1305" s="875"/>
      <c r="C1305" s="881" t="s">
        <v>193</v>
      </c>
      <c r="D1305" s="883" t="s">
        <v>325</v>
      </c>
      <c r="E1305" s="489" t="s">
        <v>19</v>
      </c>
      <c r="F1305" s="180"/>
      <c r="G1305" s="180"/>
      <c r="H1305" s="487">
        <v>0</v>
      </c>
      <c r="I1305" s="487">
        <v>0</v>
      </c>
      <c r="J1305" s="619">
        <v>0.21</v>
      </c>
      <c r="K1305" s="619">
        <v>0.21</v>
      </c>
      <c r="L1305" s="573">
        <v>0.20721999999999999</v>
      </c>
      <c r="M1305" s="573">
        <v>0.20721999999999999</v>
      </c>
      <c r="N1305" s="584">
        <v>0.39988000000000001</v>
      </c>
      <c r="O1305" s="584">
        <v>0.39988000000000001</v>
      </c>
      <c r="P1305" s="711">
        <v>0</v>
      </c>
      <c r="Q1305" s="711">
        <v>0</v>
      </c>
    </row>
    <row r="1306" spans="2:17" s="468" customFormat="1" ht="13.5" customHeight="1">
      <c r="B1306" s="876"/>
      <c r="C1306" s="808"/>
      <c r="D1306" s="807"/>
      <c r="E1306" s="473" t="s">
        <v>20</v>
      </c>
      <c r="F1306" s="484"/>
      <c r="G1306" s="484"/>
      <c r="H1306" s="481"/>
      <c r="I1306" s="481"/>
      <c r="J1306" s="616"/>
      <c r="K1306" s="616"/>
      <c r="L1306" s="542"/>
      <c r="M1306" s="542"/>
      <c r="N1306" s="539"/>
      <c r="O1306" s="539"/>
      <c r="P1306" s="664"/>
      <c r="Q1306" s="664"/>
    </row>
    <row r="1307" spans="2:17" s="468" customFormat="1" ht="13.5" customHeight="1">
      <c r="B1307" s="876"/>
      <c r="C1307" s="808"/>
      <c r="D1307" s="807"/>
      <c r="E1307" s="473" t="s">
        <v>30</v>
      </c>
      <c r="F1307" s="484"/>
      <c r="G1307" s="484"/>
      <c r="H1307" s="481">
        <v>0</v>
      </c>
      <c r="I1307" s="481">
        <v>0</v>
      </c>
      <c r="J1307" s="616">
        <v>0</v>
      </c>
      <c r="K1307" s="616">
        <v>0</v>
      </c>
      <c r="L1307" s="542">
        <v>0</v>
      </c>
      <c r="M1307" s="542">
        <v>0</v>
      </c>
      <c r="N1307" s="539">
        <v>0</v>
      </c>
      <c r="O1307" s="539">
        <v>0</v>
      </c>
      <c r="P1307" s="664">
        <v>0</v>
      </c>
      <c r="Q1307" s="664">
        <v>0</v>
      </c>
    </row>
    <row r="1308" spans="2:17" s="468" customFormat="1" ht="13.5" customHeight="1">
      <c r="B1308" s="876"/>
      <c r="C1308" s="808"/>
      <c r="D1308" s="807"/>
      <c r="E1308" s="473" t="s">
        <v>21</v>
      </c>
      <c r="F1308" s="484"/>
      <c r="G1308" s="484"/>
      <c r="H1308" s="481">
        <v>0</v>
      </c>
      <c r="I1308" s="481">
        <v>0</v>
      </c>
      <c r="J1308" s="616">
        <v>0</v>
      </c>
      <c r="K1308" s="616">
        <v>0</v>
      </c>
      <c r="L1308" s="542">
        <v>0</v>
      </c>
      <c r="M1308" s="542">
        <v>0</v>
      </c>
      <c r="N1308" s="539">
        <v>0</v>
      </c>
      <c r="O1308" s="539">
        <v>0</v>
      </c>
      <c r="P1308" s="664">
        <v>0</v>
      </c>
      <c r="Q1308" s="664">
        <v>0</v>
      </c>
    </row>
    <row r="1309" spans="2:17" s="468" customFormat="1" ht="13.5" customHeight="1">
      <c r="B1309" s="876"/>
      <c r="C1309" s="808"/>
      <c r="D1309" s="807"/>
      <c r="E1309" s="473" t="s">
        <v>33</v>
      </c>
      <c r="F1309" s="484"/>
      <c r="G1309" s="484"/>
      <c r="H1309" s="481"/>
      <c r="I1309" s="481"/>
      <c r="J1309" s="616"/>
      <c r="K1309" s="616"/>
      <c r="L1309" s="542"/>
      <c r="M1309" s="542"/>
      <c r="N1309" s="539"/>
      <c r="O1309" s="539"/>
      <c r="P1309" s="664"/>
      <c r="Q1309" s="664"/>
    </row>
    <row r="1310" spans="2:17" s="468" customFormat="1" ht="13.5" customHeight="1">
      <c r="B1310" s="876"/>
      <c r="C1310" s="808"/>
      <c r="D1310" s="807"/>
      <c r="E1310" s="473" t="s">
        <v>69</v>
      </c>
      <c r="F1310" s="484"/>
      <c r="G1310" s="484"/>
      <c r="H1310" s="481">
        <v>0</v>
      </c>
      <c r="I1310" s="481">
        <v>0</v>
      </c>
      <c r="J1310" s="616">
        <v>0.21</v>
      </c>
      <c r="K1310" s="616">
        <v>0.21</v>
      </c>
      <c r="L1310" s="542">
        <v>0.20721999999999999</v>
      </c>
      <c r="M1310" s="542">
        <v>0.20721999999999999</v>
      </c>
      <c r="N1310" s="539">
        <v>0.39988000000000001</v>
      </c>
      <c r="O1310" s="539">
        <v>0.39988000000000001</v>
      </c>
      <c r="P1310" s="664">
        <v>0</v>
      </c>
      <c r="Q1310" s="664">
        <v>0</v>
      </c>
    </row>
    <row r="1311" spans="2:17" s="468" customFormat="1" ht="13.5" customHeight="1" thickBot="1">
      <c r="B1311" s="877"/>
      <c r="C1311" s="882"/>
      <c r="D1311" s="884"/>
      <c r="E1311" s="490" t="s">
        <v>22</v>
      </c>
      <c r="F1311" s="184"/>
      <c r="G1311" s="184"/>
      <c r="H1311" s="488"/>
      <c r="I1311" s="488"/>
      <c r="J1311" s="620"/>
      <c r="K1311" s="620"/>
      <c r="L1311" s="574"/>
      <c r="M1311" s="574"/>
      <c r="N1311" s="590"/>
      <c r="O1311" s="590"/>
      <c r="P1311" s="708"/>
      <c r="Q1311" s="708"/>
    </row>
    <row r="1312" spans="2:17" ht="13.5" customHeight="1">
      <c r="B1312" s="900">
        <v>10</v>
      </c>
      <c r="C1312" s="887" t="s">
        <v>361</v>
      </c>
      <c r="D1312" s="887" t="s">
        <v>593</v>
      </c>
      <c r="E1312" s="272" t="s">
        <v>19</v>
      </c>
      <c r="F1312" s="325">
        <f t="shared" ref="F1312:G1312" si="516">F1314+F1315+F1317</f>
        <v>65928.640000000014</v>
      </c>
      <c r="G1312" s="325">
        <f t="shared" si="516"/>
        <v>62932.12000000001</v>
      </c>
      <c r="H1312" s="403">
        <f t="shared" ref="H1312:I1312" si="517">H1314+H1315+H1317</f>
        <v>8360.7900000000009</v>
      </c>
      <c r="I1312" s="403">
        <f t="shared" si="517"/>
        <v>3382.39</v>
      </c>
      <c r="J1312" s="491">
        <f t="shared" ref="J1312:N1312" si="518">J1314+J1315+J1317</f>
        <v>63998.75</v>
      </c>
      <c r="K1312" s="491">
        <f t="shared" si="518"/>
        <v>5829.8899999999994</v>
      </c>
      <c r="L1312" s="650">
        <f t="shared" ref="L1312:M1312" si="519">L1314+L1315+L1317</f>
        <v>104115.39902000001</v>
      </c>
      <c r="M1312" s="650">
        <f t="shared" si="519"/>
        <v>47283.609750000003</v>
      </c>
      <c r="N1312" s="650">
        <f t="shared" si="518"/>
        <v>94805.432449999993</v>
      </c>
      <c r="O1312" s="650">
        <f t="shared" ref="O1312:Q1312" si="520">O1314+O1315+O1317</f>
        <v>91114.357529999994</v>
      </c>
      <c r="P1312" s="650">
        <f t="shared" si="520"/>
        <v>24710.256560000002</v>
      </c>
      <c r="Q1312" s="650">
        <f t="shared" si="520"/>
        <v>15458.56</v>
      </c>
    </row>
    <row r="1313" spans="2:17" ht="13.5" customHeight="1">
      <c r="B1313" s="901"/>
      <c r="C1313" s="888"/>
      <c r="D1313" s="888"/>
      <c r="E1313" s="212" t="s">
        <v>20</v>
      </c>
      <c r="F1313" s="319"/>
      <c r="G1313" s="319"/>
      <c r="H1313" s="396"/>
      <c r="I1313" s="396"/>
      <c r="J1313" s="475"/>
      <c r="K1313" s="475"/>
      <c r="L1313" s="583"/>
      <c r="M1313" s="583"/>
      <c r="N1313" s="583"/>
      <c r="O1313" s="583"/>
      <c r="P1313" s="583"/>
      <c r="Q1313" s="583"/>
    </row>
    <row r="1314" spans="2:17" ht="13.5" customHeight="1">
      <c r="B1314" s="901"/>
      <c r="C1314" s="888"/>
      <c r="D1314" s="888"/>
      <c r="E1314" s="212" t="s">
        <v>30</v>
      </c>
      <c r="F1314" s="319">
        <f>F1321+F1335+F1349+F1370+F1426</f>
        <v>0</v>
      </c>
      <c r="G1314" s="319">
        <f>G1321+G1335+G1349+G1370+G1426</f>
        <v>0</v>
      </c>
      <c r="H1314" s="396">
        <f t="shared" ref="H1314:I1314" si="521">H1321+H1335+H1349+H1370+H1426</f>
        <v>0</v>
      </c>
      <c r="I1314" s="396">
        <f t="shared" si="521"/>
        <v>0</v>
      </c>
      <c r="J1314" s="475">
        <f t="shared" ref="J1314:N1314" si="522">J1321+J1335+J1349+J1370+J1426</f>
        <v>0</v>
      </c>
      <c r="K1314" s="475">
        <f t="shared" si="522"/>
        <v>0</v>
      </c>
      <c r="L1314" s="583">
        <f t="shared" ref="L1314:M1314" si="523">L1321+L1335+L1349+L1370+L1426</f>
        <v>0</v>
      </c>
      <c r="M1314" s="583">
        <f t="shared" si="523"/>
        <v>0</v>
      </c>
      <c r="N1314" s="583">
        <f t="shared" si="522"/>
        <v>0</v>
      </c>
      <c r="O1314" s="583">
        <f t="shared" ref="O1314:Q1314" si="524">O1321+O1335+O1349+O1370+O1426</f>
        <v>0</v>
      </c>
      <c r="P1314" s="583">
        <f t="shared" si="524"/>
        <v>0</v>
      </c>
      <c r="Q1314" s="583">
        <f t="shared" si="524"/>
        <v>0</v>
      </c>
    </row>
    <row r="1315" spans="2:17" ht="13.5" customHeight="1">
      <c r="B1315" s="901"/>
      <c r="C1315" s="888"/>
      <c r="D1315" s="888"/>
      <c r="E1315" s="212" t="s">
        <v>21</v>
      </c>
      <c r="F1315" s="319">
        <f>F1322+F1336+F1350+F1371+F1427</f>
        <v>22108.400000000001</v>
      </c>
      <c r="G1315" s="319">
        <f>G1322+G1336+G1350+G1371+G1427</f>
        <v>21010.880000000001</v>
      </c>
      <c r="H1315" s="396">
        <f t="shared" ref="H1315:I1315" si="525">H1322+H1336+H1350+H1371+H1427</f>
        <v>2066</v>
      </c>
      <c r="I1315" s="396">
        <f t="shared" si="525"/>
        <v>0</v>
      </c>
      <c r="J1315" s="475">
        <f t="shared" ref="J1315:N1315" si="526">J1322+J1336+J1350+J1371+J1427</f>
        <v>56125.94</v>
      </c>
      <c r="K1315" s="475">
        <f t="shared" si="526"/>
        <v>0</v>
      </c>
      <c r="L1315" s="583">
        <f t="shared" ref="L1315:M1315" si="527">L1322+L1336+L1350+L1371+L1427</f>
        <v>94527.197700000004</v>
      </c>
      <c r="M1315" s="583">
        <f t="shared" si="527"/>
        <v>39742.33382</v>
      </c>
      <c r="N1315" s="583">
        <f t="shared" si="526"/>
        <v>84312.197639999999</v>
      </c>
      <c r="O1315" s="583">
        <f t="shared" ref="O1315:Q1315" si="528">O1322+O1336+O1350+O1371+O1427</f>
        <v>81757.697639999999</v>
      </c>
      <c r="P1315" s="583">
        <f t="shared" si="528"/>
        <v>20622.69656</v>
      </c>
      <c r="Q1315" s="583">
        <f t="shared" si="528"/>
        <v>11371</v>
      </c>
    </row>
    <row r="1316" spans="2:17" ht="13.5" customHeight="1">
      <c r="B1316" s="901"/>
      <c r="C1316" s="888"/>
      <c r="D1316" s="888"/>
      <c r="E1316" s="212" t="s">
        <v>33</v>
      </c>
      <c r="F1316" s="319"/>
      <c r="G1316" s="319"/>
      <c r="H1316" s="396"/>
      <c r="I1316" s="396"/>
      <c r="J1316" s="475"/>
      <c r="K1316" s="475"/>
      <c r="L1316" s="583"/>
      <c r="M1316" s="583"/>
      <c r="N1316" s="583"/>
      <c r="O1316" s="583"/>
      <c r="P1316" s="583"/>
      <c r="Q1316" s="583"/>
    </row>
    <row r="1317" spans="2:17" ht="13.5" customHeight="1">
      <c r="B1317" s="901"/>
      <c r="C1317" s="888"/>
      <c r="D1317" s="888"/>
      <c r="E1317" s="212" t="s">
        <v>69</v>
      </c>
      <c r="F1317" s="319">
        <f>F1324+F1338+F1352+F1373+F1429</f>
        <v>43820.240000000005</v>
      </c>
      <c r="G1317" s="319">
        <f>G1324+G1338+G1352+G1373+G1429</f>
        <v>41921.240000000005</v>
      </c>
      <c r="H1317" s="396">
        <f t="shared" ref="H1317:I1317" si="529">H1324+H1338+H1352+H1373+H1429</f>
        <v>6294.79</v>
      </c>
      <c r="I1317" s="396">
        <f t="shared" si="529"/>
        <v>3382.39</v>
      </c>
      <c r="J1317" s="475">
        <f t="shared" ref="J1317:N1317" si="530">J1324+J1338+J1352+J1373+J1429</f>
        <v>7872.81</v>
      </c>
      <c r="K1317" s="475">
        <f t="shared" si="530"/>
        <v>5829.8899999999994</v>
      </c>
      <c r="L1317" s="583">
        <f t="shared" ref="L1317:M1317" si="531">L1324+L1338+L1352+L1373+L1429</f>
        <v>9588.2013200000001</v>
      </c>
      <c r="M1317" s="583">
        <f t="shared" si="531"/>
        <v>7541.2759299999998</v>
      </c>
      <c r="N1317" s="583">
        <f t="shared" si="530"/>
        <v>10493.234810000002</v>
      </c>
      <c r="O1317" s="583">
        <f t="shared" ref="O1317:Q1317" si="532">O1324+O1338+O1352+O1373+O1429</f>
        <v>9356.6598900000008</v>
      </c>
      <c r="P1317" s="583">
        <f t="shared" si="532"/>
        <v>4087.56</v>
      </c>
      <c r="Q1317" s="583">
        <f t="shared" si="532"/>
        <v>4087.56</v>
      </c>
    </row>
    <row r="1318" spans="2:17" ht="13.5" customHeight="1" thickBot="1">
      <c r="B1318" s="902"/>
      <c r="C1318" s="889"/>
      <c r="D1318" s="889"/>
      <c r="E1318" s="218" t="s">
        <v>22</v>
      </c>
      <c r="F1318" s="324"/>
      <c r="G1318" s="324"/>
      <c r="H1318" s="400"/>
      <c r="I1318" s="400"/>
      <c r="J1318" s="492"/>
      <c r="K1318" s="492"/>
      <c r="L1318" s="569"/>
      <c r="M1318" s="569"/>
      <c r="N1318" s="569"/>
      <c r="O1318" s="569"/>
      <c r="P1318" s="569"/>
      <c r="Q1318" s="569"/>
    </row>
    <row r="1319" spans="2:17" ht="13.5" customHeight="1">
      <c r="B1319" s="891" t="s">
        <v>354</v>
      </c>
      <c r="C1319" s="892" t="s">
        <v>105</v>
      </c>
      <c r="D1319" s="892" t="s">
        <v>531</v>
      </c>
      <c r="E1319" s="215" t="s">
        <v>19</v>
      </c>
      <c r="F1319" s="221">
        <v>22198.400000000001</v>
      </c>
      <c r="G1319" s="221">
        <v>21100.880000000001</v>
      </c>
      <c r="H1319" s="221">
        <f>H1321+H1322+H1324</f>
        <v>2066</v>
      </c>
      <c r="I1319" s="221">
        <f t="shared" ref="I1319" si="533">I1321+I1322+I1324</f>
        <v>0</v>
      </c>
      <c r="J1319" s="221">
        <f t="shared" ref="J1319:K1319" si="534">J1321+J1322+J1324</f>
        <v>5167</v>
      </c>
      <c r="K1319" s="221">
        <f t="shared" si="534"/>
        <v>0</v>
      </c>
      <c r="L1319" s="651">
        <f t="shared" ref="L1319:N1319" si="535">L1321+L1322+L1324</f>
        <v>11371</v>
      </c>
      <c r="M1319" s="651">
        <f t="shared" si="535"/>
        <v>11371</v>
      </c>
      <c r="N1319" s="651">
        <f t="shared" si="535"/>
        <v>30396.9</v>
      </c>
      <c r="O1319" s="651">
        <f t="shared" ref="O1319:Q1319" si="536">O1321+O1322+O1324</f>
        <v>30000.7</v>
      </c>
      <c r="P1319" s="651">
        <f t="shared" si="536"/>
        <v>11371</v>
      </c>
      <c r="Q1319" s="651">
        <f t="shared" si="536"/>
        <v>11371</v>
      </c>
    </row>
    <row r="1320" spans="2:17" ht="13.5" customHeight="1">
      <c r="B1320" s="868"/>
      <c r="C1320" s="871"/>
      <c r="D1320" s="871"/>
      <c r="E1320" s="211" t="s">
        <v>20</v>
      </c>
      <c r="F1320" s="316"/>
      <c r="G1320" s="316"/>
      <c r="H1320" s="209"/>
      <c r="I1320" s="390"/>
      <c r="J1320" s="478"/>
      <c r="K1320" s="478"/>
      <c r="L1320" s="572"/>
      <c r="M1320" s="572"/>
      <c r="N1320" s="572"/>
      <c r="O1320" s="572"/>
      <c r="P1320" s="572"/>
      <c r="Q1320" s="572"/>
    </row>
    <row r="1321" spans="2:17" ht="13.5" customHeight="1">
      <c r="B1321" s="868"/>
      <c r="C1321" s="871"/>
      <c r="D1321" s="871"/>
      <c r="E1321" s="211" t="s">
        <v>30</v>
      </c>
      <c r="F1321" s="316">
        <v>0</v>
      </c>
      <c r="G1321" s="316">
        <v>0</v>
      </c>
      <c r="H1321" s="209">
        <f>H1328</f>
        <v>0</v>
      </c>
      <c r="I1321" s="390">
        <f t="shared" ref="I1321" si="537">I1328</f>
        <v>0</v>
      </c>
      <c r="J1321" s="478">
        <f t="shared" ref="J1321:K1321" si="538">J1328</f>
        <v>0</v>
      </c>
      <c r="K1321" s="478">
        <f t="shared" si="538"/>
        <v>0</v>
      </c>
      <c r="L1321" s="572">
        <f t="shared" ref="L1321:N1321" si="539">L1328</f>
        <v>0</v>
      </c>
      <c r="M1321" s="572">
        <f t="shared" si="539"/>
        <v>0</v>
      </c>
      <c r="N1321" s="572">
        <f t="shared" si="539"/>
        <v>0</v>
      </c>
      <c r="O1321" s="572">
        <f t="shared" ref="O1321:Q1321" si="540">O1328</f>
        <v>0</v>
      </c>
      <c r="P1321" s="572">
        <f t="shared" si="540"/>
        <v>0</v>
      </c>
      <c r="Q1321" s="572">
        <f t="shared" si="540"/>
        <v>0</v>
      </c>
    </row>
    <row r="1322" spans="2:17" ht="13.5" customHeight="1">
      <c r="B1322" s="868"/>
      <c r="C1322" s="871"/>
      <c r="D1322" s="871"/>
      <c r="E1322" s="211" t="s">
        <v>21</v>
      </c>
      <c r="F1322" s="316">
        <v>22108.400000000001</v>
      </c>
      <c r="G1322" s="316">
        <v>21010.880000000001</v>
      </c>
      <c r="H1322" s="209">
        <f>H1329</f>
        <v>2066</v>
      </c>
      <c r="I1322" s="390">
        <f t="shared" ref="I1322" si="541">I1329</f>
        <v>0</v>
      </c>
      <c r="J1322" s="478">
        <f t="shared" ref="J1322:K1322" si="542">J1329</f>
        <v>5167</v>
      </c>
      <c r="K1322" s="478">
        <f t="shared" si="542"/>
        <v>0</v>
      </c>
      <c r="L1322" s="572">
        <f t="shared" ref="L1322:N1322" si="543">L1329</f>
        <v>11371</v>
      </c>
      <c r="M1322" s="572">
        <f t="shared" si="543"/>
        <v>11371</v>
      </c>
      <c r="N1322" s="572">
        <f t="shared" si="543"/>
        <v>30396.9</v>
      </c>
      <c r="O1322" s="572">
        <f t="shared" ref="O1322:Q1322" si="544">O1329</f>
        <v>30000.7</v>
      </c>
      <c r="P1322" s="572">
        <f t="shared" si="544"/>
        <v>11371</v>
      </c>
      <c r="Q1322" s="572">
        <f t="shared" si="544"/>
        <v>11371</v>
      </c>
    </row>
    <row r="1323" spans="2:17" ht="13.5" customHeight="1">
      <c r="B1323" s="868"/>
      <c r="C1323" s="871"/>
      <c r="D1323" s="871"/>
      <c r="E1323" s="211" t="s">
        <v>33</v>
      </c>
      <c r="F1323" s="316"/>
      <c r="G1323" s="316"/>
      <c r="H1323" s="209"/>
      <c r="I1323" s="390"/>
      <c r="J1323" s="478"/>
      <c r="K1323" s="478"/>
      <c r="L1323" s="572"/>
      <c r="M1323" s="572"/>
      <c r="N1323" s="572"/>
      <c r="O1323" s="572"/>
      <c r="P1323" s="572"/>
      <c r="Q1323" s="572"/>
    </row>
    <row r="1324" spans="2:17" ht="13.5" customHeight="1">
      <c r="B1324" s="868"/>
      <c r="C1324" s="871"/>
      <c r="D1324" s="871"/>
      <c r="E1324" s="211" t="s">
        <v>69</v>
      </c>
      <c r="F1324" s="316">
        <v>90</v>
      </c>
      <c r="G1324" s="316">
        <v>90</v>
      </c>
      <c r="H1324" s="209">
        <f>H1331</f>
        <v>0</v>
      </c>
      <c r="I1324" s="390">
        <f t="shared" ref="I1324" si="545">I1331</f>
        <v>0</v>
      </c>
      <c r="J1324" s="478">
        <f t="shared" ref="J1324:K1324" si="546">J1331</f>
        <v>0</v>
      </c>
      <c r="K1324" s="478">
        <f t="shared" si="546"/>
        <v>0</v>
      </c>
      <c r="L1324" s="572">
        <f t="shared" ref="L1324:N1324" si="547">L1331</f>
        <v>0</v>
      </c>
      <c r="M1324" s="572">
        <f t="shared" si="547"/>
        <v>0</v>
      </c>
      <c r="N1324" s="572">
        <f t="shared" si="547"/>
        <v>0</v>
      </c>
      <c r="O1324" s="572">
        <f t="shared" ref="O1324:Q1324" si="548">O1331</f>
        <v>0</v>
      </c>
      <c r="P1324" s="572">
        <f t="shared" si="548"/>
        <v>0</v>
      </c>
      <c r="Q1324" s="572">
        <f t="shared" si="548"/>
        <v>0</v>
      </c>
    </row>
    <row r="1325" spans="2:17" ht="13.5" customHeight="1" thickBot="1">
      <c r="B1325" s="869"/>
      <c r="C1325" s="872"/>
      <c r="D1325" s="872"/>
      <c r="E1325" s="216" t="s">
        <v>22</v>
      </c>
      <c r="F1325" s="202"/>
      <c r="G1325" s="202"/>
      <c r="H1325" s="202"/>
      <c r="I1325" s="202"/>
      <c r="J1325" s="202"/>
      <c r="K1325" s="202"/>
      <c r="L1325" s="576"/>
      <c r="M1325" s="576"/>
      <c r="N1325" s="576"/>
      <c r="O1325" s="576"/>
      <c r="P1325" s="576"/>
      <c r="Q1325" s="576"/>
    </row>
    <row r="1326" spans="2:17" ht="13.5" customHeight="1">
      <c r="B1326" s="878"/>
      <c r="C1326" s="881" t="s">
        <v>95</v>
      </c>
      <c r="D1326" s="883" t="s">
        <v>406</v>
      </c>
      <c r="E1326" s="213" t="s">
        <v>19</v>
      </c>
      <c r="F1326" s="223"/>
      <c r="G1326" s="223"/>
      <c r="H1326" s="486">
        <v>2066</v>
      </c>
      <c r="I1326" s="486">
        <v>0</v>
      </c>
      <c r="J1326" s="637">
        <v>5167</v>
      </c>
      <c r="K1326" s="637">
        <v>0</v>
      </c>
      <c r="L1326" s="723">
        <v>11371</v>
      </c>
      <c r="M1326" s="723">
        <v>11371</v>
      </c>
      <c r="N1326" s="722">
        <v>30396.9</v>
      </c>
      <c r="O1326" s="722">
        <v>30000.7</v>
      </c>
      <c r="P1326" s="721">
        <v>11371</v>
      </c>
      <c r="Q1326" s="721">
        <v>11371</v>
      </c>
    </row>
    <row r="1327" spans="2:17" ht="13.5" customHeight="1">
      <c r="B1327" s="879"/>
      <c r="C1327" s="808"/>
      <c r="D1327" s="807"/>
      <c r="E1327" s="208" t="s">
        <v>20</v>
      </c>
      <c r="F1327" s="108"/>
      <c r="G1327" s="108"/>
      <c r="H1327" s="469"/>
      <c r="I1327" s="469"/>
      <c r="J1327" s="631"/>
      <c r="K1327" s="631"/>
      <c r="L1327" s="641"/>
      <c r="M1327" s="641"/>
      <c r="N1327" s="657"/>
      <c r="O1327" s="657"/>
      <c r="P1327" s="665"/>
      <c r="Q1327" s="665"/>
    </row>
    <row r="1328" spans="2:17" ht="13.5" customHeight="1">
      <c r="B1328" s="879"/>
      <c r="C1328" s="808"/>
      <c r="D1328" s="807"/>
      <c r="E1328" s="208" t="s">
        <v>30</v>
      </c>
      <c r="F1328" s="108"/>
      <c r="G1328" s="108"/>
      <c r="H1328" s="469">
        <v>0</v>
      </c>
      <c r="I1328" s="469">
        <v>0</v>
      </c>
      <c r="J1328" s="631">
        <v>0</v>
      </c>
      <c r="K1328" s="631">
        <v>0</v>
      </c>
      <c r="L1328" s="641">
        <v>0</v>
      </c>
      <c r="M1328" s="641">
        <v>0</v>
      </c>
      <c r="N1328" s="657">
        <v>0</v>
      </c>
      <c r="O1328" s="657">
        <v>0</v>
      </c>
      <c r="P1328" s="665">
        <v>0</v>
      </c>
      <c r="Q1328" s="665">
        <v>0</v>
      </c>
    </row>
    <row r="1329" spans="2:17" ht="13.5" customHeight="1">
      <c r="B1329" s="879"/>
      <c r="C1329" s="808"/>
      <c r="D1329" s="807"/>
      <c r="E1329" s="208" t="s">
        <v>21</v>
      </c>
      <c r="F1329" s="108"/>
      <c r="G1329" s="108"/>
      <c r="H1329" s="469">
        <v>2066</v>
      </c>
      <c r="I1329" s="469">
        <v>0</v>
      </c>
      <c r="J1329" s="631">
        <v>5167</v>
      </c>
      <c r="K1329" s="631">
        <v>0</v>
      </c>
      <c r="L1329" s="641">
        <v>11371</v>
      </c>
      <c r="M1329" s="641">
        <v>11371</v>
      </c>
      <c r="N1329" s="657">
        <v>30396.9</v>
      </c>
      <c r="O1329" s="657">
        <v>30000.7</v>
      </c>
      <c r="P1329" s="665">
        <v>11371</v>
      </c>
      <c r="Q1329" s="665">
        <v>11371</v>
      </c>
    </row>
    <row r="1330" spans="2:17" ht="13.5" customHeight="1">
      <c r="B1330" s="879"/>
      <c r="C1330" s="808"/>
      <c r="D1330" s="807"/>
      <c r="E1330" s="208" t="s">
        <v>33</v>
      </c>
      <c r="F1330" s="108"/>
      <c r="G1330" s="108"/>
      <c r="H1330" s="469"/>
      <c r="I1330" s="469"/>
      <c r="J1330" s="631"/>
      <c r="K1330" s="631"/>
      <c r="L1330" s="641"/>
      <c r="M1330" s="641"/>
      <c r="N1330" s="657"/>
      <c r="O1330" s="657"/>
      <c r="P1330" s="665"/>
      <c r="Q1330" s="665"/>
    </row>
    <row r="1331" spans="2:17" ht="13.5" customHeight="1">
      <c r="B1331" s="879"/>
      <c r="C1331" s="808"/>
      <c r="D1331" s="807"/>
      <c r="E1331" s="208" t="s">
        <v>69</v>
      </c>
      <c r="F1331" s="108"/>
      <c r="G1331" s="108"/>
      <c r="H1331" s="469">
        <v>0</v>
      </c>
      <c r="I1331" s="469">
        <v>0</v>
      </c>
      <c r="J1331" s="631">
        <v>0</v>
      </c>
      <c r="K1331" s="631">
        <v>0</v>
      </c>
      <c r="L1331" s="641">
        <v>0</v>
      </c>
      <c r="M1331" s="641">
        <v>0</v>
      </c>
      <c r="N1331" s="657">
        <v>0</v>
      </c>
      <c r="O1331" s="657">
        <v>0</v>
      </c>
      <c r="P1331" s="665">
        <v>0</v>
      </c>
      <c r="Q1331" s="665">
        <v>0</v>
      </c>
    </row>
    <row r="1332" spans="2:17" ht="13.5" customHeight="1" thickBot="1">
      <c r="B1332" s="880"/>
      <c r="C1332" s="882"/>
      <c r="D1332" s="884"/>
      <c r="E1332" s="214" t="s">
        <v>22</v>
      </c>
      <c r="F1332" s="184"/>
      <c r="G1332" s="184"/>
      <c r="H1332" s="488"/>
      <c r="I1332" s="488"/>
      <c r="J1332" s="636"/>
      <c r="K1332" s="636"/>
      <c r="L1332" s="574"/>
      <c r="M1332" s="574"/>
      <c r="N1332" s="590"/>
      <c r="O1332" s="590"/>
      <c r="P1332" s="708"/>
      <c r="Q1332" s="708"/>
    </row>
    <row r="1333" spans="2:17" ht="13.5" customHeight="1">
      <c r="B1333" s="891" t="s">
        <v>355</v>
      </c>
      <c r="C1333" s="892" t="s">
        <v>97</v>
      </c>
      <c r="D1333" s="892" t="s">
        <v>532</v>
      </c>
      <c r="E1333" s="215" t="s">
        <v>19</v>
      </c>
      <c r="F1333" s="220">
        <v>0</v>
      </c>
      <c r="G1333" s="220">
        <v>0</v>
      </c>
      <c r="H1333" s="221">
        <f>H1335+H1336+H1338</f>
        <v>0</v>
      </c>
      <c r="I1333" s="221">
        <f t="shared" ref="I1333:N1333" si="549">I1335+I1336+I1338</f>
        <v>0</v>
      </c>
      <c r="J1333" s="221">
        <f t="shared" ref="J1333:K1333" si="550">J1335+J1336+J1338</f>
        <v>0</v>
      </c>
      <c r="K1333" s="221">
        <f t="shared" si="550"/>
        <v>0</v>
      </c>
      <c r="L1333" s="651">
        <f t="shared" ref="L1333:M1333" si="551">L1335+L1336+L1338</f>
        <v>0</v>
      </c>
      <c r="M1333" s="651">
        <f t="shared" si="551"/>
        <v>0</v>
      </c>
      <c r="N1333" s="651">
        <f t="shared" si="549"/>
        <v>0</v>
      </c>
      <c r="O1333" s="651">
        <f t="shared" ref="O1333:Q1333" si="552">O1335+O1336+O1338</f>
        <v>0</v>
      </c>
      <c r="P1333" s="651">
        <f t="shared" si="552"/>
        <v>0</v>
      </c>
      <c r="Q1333" s="651">
        <f t="shared" si="552"/>
        <v>0</v>
      </c>
    </row>
    <row r="1334" spans="2:17" ht="13.5" customHeight="1">
      <c r="B1334" s="868"/>
      <c r="C1334" s="871"/>
      <c r="D1334" s="871"/>
      <c r="E1334" s="211" t="s">
        <v>20</v>
      </c>
      <c r="F1334" s="109"/>
      <c r="G1334" s="109"/>
      <c r="H1334" s="390"/>
      <c r="I1334" s="390"/>
      <c r="J1334" s="478"/>
      <c r="K1334" s="478"/>
      <c r="L1334" s="572"/>
      <c r="M1334" s="572"/>
      <c r="N1334" s="572"/>
      <c r="O1334" s="572"/>
      <c r="P1334" s="572"/>
      <c r="Q1334" s="572"/>
    </row>
    <row r="1335" spans="2:17" ht="13.5" customHeight="1">
      <c r="B1335" s="868"/>
      <c r="C1335" s="871"/>
      <c r="D1335" s="871"/>
      <c r="E1335" s="211" t="s">
        <v>30</v>
      </c>
      <c r="F1335" s="109">
        <v>0</v>
      </c>
      <c r="G1335" s="109">
        <v>0</v>
      </c>
      <c r="H1335" s="390">
        <f>H1342</f>
        <v>0</v>
      </c>
      <c r="I1335" s="390">
        <f t="shared" ref="I1335:N1335" si="553">I1342</f>
        <v>0</v>
      </c>
      <c r="J1335" s="478">
        <f t="shared" ref="J1335:K1335" si="554">J1342</f>
        <v>0</v>
      </c>
      <c r="K1335" s="478">
        <f t="shared" si="554"/>
        <v>0</v>
      </c>
      <c r="L1335" s="572">
        <f t="shared" ref="L1335:M1335" si="555">L1342</f>
        <v>0</v>
      </c>
      <c r="M1335" s="572">
        <f t="shared" si="555"/>
        <v>0</v>
      </c>
      <c r="N1335" s="572">
        <f t="shared" si="553"/>
        <v>0</v>
      </c>
      <c r="O1335" s="572">
        <f t="shared" ref="O1335:Q1335" si="556">O1342</f>
        <v>0</v>
      </c>
      <c r="P1335" s="572">
        <f t="shared" si="556"/>
        <v>0</v>
      </c>
      <c r="Q1335" s="572">
        <f t="shared" si="556"/>
        <v>0</v>
      </c>
    </row>
    <row r="1336" spans="2:17" ht="13.5" customHeight="1">
      <c r="B1336" s="868"/>
      <c r="C1336" s="871"/>
      <c r="D1336" s="871"/>
      <c r="E1336" s="211" t="s">
        <v>21</v>
      </c>
      <c r="F1336" s="109">
        <v>0</v>
      </c>
      <c r="G1336" s="109">
        <v>0</v>
      </c>
      <c r="H1336" s="390">
        <f>H1343</f>
        <v>0</v>
      </c>
      <c r="I1336" s="390">
        <f t="shared" ref="I1336:N1336" si="557">I1343</f>
        <v>0</v>
      </c>
      <c r="J1336" s="478">
        <f t="shared" ref="J1336:K1336" si="558">J1343</f>
        <v>0</v>
      </c>
      <c r="K1336" s="478">
        <f t="shared" si="558"/>
        <v>0</v>
      </c>
      <c r="L1336" s="572">
        <f t="shared" ref="L1336:M1336" si="559">L1343</f>
        <v>0</v>
      </c>
      <c r="M1336" s="572">
        <f t="shared" si="559"/>
        <v>0</v>
      </c>
      <c r="N1336" s="572">
        <f t="shared" si="557"/>
        <v>0</v>
      </c>
      <c r="O1336" s="572">
        <f t="shared" ref="O1336:Q1336" si="560">O1343</f>
        <v>0</v>
      </c>
      <c r="P1336" s="572">
        <f t="shared" si="560"/>
        <v>0</v>
      </c>
      <c r="Q1336" s="572">
        <f t="shared" si="560"/>
        <v>0</v>
      </c>
    </row>
    <row r="1337" spans="2:17" ht="13.5" customHeight="1">
      <c r="B1337" s="868"/>
      <c r="C1337" s="871"/>
      <c r="D1337" s="871"/>
      <c r="E1337" s="211" t="s">
        <v>33</v>
      </c>
      <c r="F1337" s="109"/>
      <c r="G1337" s="109"/>
      <c r="H1337" s="390"/>
      <c r="I1337" s="390"/>
      <c r="J1337" s="478"/>
      <c r="K1337" s="478"/>
      <c r="L1337" s="572"/>
      <c r="M1337" s="572"/>
      <c r="N1337" s="572"/>
      <c r="O1337" s="572"/>
      <c r="P1337" s="572"/>
      <c r="Q1337" s="572"/>
    </row>
    <row r="1338" spans="2:17" ht="13.5" customHeight="1">
      <c r="B1338" s="868"/>
      <c r="C1338" s="871"/>
      <c r="D1338" s="871"/>
      <c r="E1338" s="211" t="s">
        <v>69</v>
      </c>
      <c r="F1338" s="109">
        <v>0</v>
      </c>
      <c r="G1338" s="109">
        <v>0</v>
      </c>
      <c r="H1338" s="390">
        <f>H1345</f>
        <v>0</v>
      </c>
      <c r="I1338" s="390">
        <f t="shared" ref="I1338:N1338" si="561">I1345</f>
        <v>0</v>
      </c>
      <c r="J1338" s="478">
        <f t="shared" ref="J1338:K1338" si="562">J1345</f>
        <v>0</v>
      </c>
      <c r="K1338" s="478">
        <f t="shared" si="562"/>
        <v>0</v>
      </c>
      <c r="L1338" s="572">
        <f t="shared" ref="L1338:M1338" si="563">L1345</f>
        <v>0</v>
      </c>
      <c r="M1338" s="572">
        <f t="shared" si="563"/>
        <v>0</v>
      </c>
      <c r="N1338" s="572">
        <f t="shared" si="561"/>
        <v>0</v>
      </c>
      <c r="O1338" s="572">
        <f t="shared" ref="O1338:Q1338" si="564">O1345</f>
        <v>0</v>
      </c>
      <c r="P1338" s="572">
        <f t="shared" si="564"/>
        <v>0</v>
      </c>
      <c r="Q1338" s="572">
        <f t="shared" si="564"/>
        <v>0</v>
      </c>
    </row>
    <row r="1339" spans="2:17" ht="13.5" customHeight="1" thickBot="1">
      <c r="B1339" s="869"/>
      <c r="C1339" s="872"/>
      <c r="D1339" s="872"/>
      <c r="E1339" s="216" t="s">
        <v>22</v>
      </c>
      <c r="F1339" s="201"/>
      <c r="G1339" s="201"/>
      <c r="H1339" s="202"/>
      <c r="I1339" s="202"/>
      <c r="J1339" s="202"/>
      <c r="K1339" s="202"/>
      <c r="L1339" s="576"/>
      <c r="M1339" s="576"/>
      <c r="N1339" s="576"/>
      <c r="O1339" s="576"/>
      <c r="P1339" s="576"/>
      <c r="Q1339" s="576"/>
    </row>
    <row r="1340" spans="2:17" ht="13.5" customHeight="1">
      <c r="B1340" s="878"/>
      <c r="C1340" s="881" t="s">
        <v>95</v>
      </c>
      <c r="D1340" s="883" t="s">
        <v>418</v>
      </c>
      <c r="E1340" s="213" t="s">
        <v>19</v>
      </c>
      <c r="F1340" s="223"/>
      <c r="G1340" s="223"/>
      <c r="H1340" s="486">
        <v>0</v>
      </c>
      <c r="I1340" s="486">
        <v>0</v>
      </c>
      <c r="J1340" s="637">
        <v>0</v>
      </c>
      <c r="K1340" s="637">
        <v>0</v>
      </c>
      <c r="L1340" s="723">
        <v>0</v>
      </c>
      <c r="M1340" s="723">
        <v>0</v>
      </c>
      <c r="N1340" s="722">
        <v>0</v>
      </c>
      <c r="O1340" s="722">
        <v>0</v>
      </c>
      <c r="P1340" s="721">
        <v>0</v>
      </c>
      <c r="Q1340" s="721">
        <v>0</v>
      </c>
    </row>
    <row r="1341" spans="2:17" ht="13.5" customHeight="1">
      <c r="B1341" s="879"/>
      <c r="C1341" s="808"/>
      <c r="D1341" s="807"/>
      <c r="E1341" s="208" t="s">
        <v>20</v>
      </c>
      <c r="F1341" s="108"/>
      <c r="G1341" s="108"/>
      <c r="H1341" s="469"/>
      <c r="I1341" s="469"/>
      <c r="J1341" s="631"/>
      <c r="K1341" s="631"/>
      <c r="L1341" s="641"/>
      <c r="M1341" s="641"/>
      <c r="N1341" s="657"/>
      <c r="O1341" s="657"/>
      <c r="P1341" s="665"/>
      <c r="Q1341" s="665"/>
    </row>
    <row r="1342" spans="2:17" ht="13.5" customHeight="1">
      <c r="B1342" s="879"/>
      <c r="C1342" s="808"/>
      <c r="D1342" s="807"/>
      <c r="E1342" s="208" t="s">
        <v>30</v>
      </c>
      <c r="F1342" s="108"/>
      <c r="G1342" s="108"/>
      <c r="H1342" s="469">
        <v>0</v>
      </c>
      <c r="I1342" s="469">
        <v>0</v>
      </c>
      <c r="J1342" s="631">
        <v>0</v>
      </c>
      <c r="K1342" s="631">
        <v>0</v>
      </c>
      <c r="L1342" s="641">
        <v>0</v>
      </c>
      <c r="M1342" s="641">
        <v>0</v>
      </c>
      <c r="N1342" s="657">
        <v>0</v>
      </c>
      <c r="O1342" s="657">
        <v>0</v>
      </c>
      <c r="P1342" s="665">
        <v>0</v>
      </c>
      <c r="Q1342" s="665">
        <v>0</v>
      </c>
    </row>
    <row r="1343" spans="2:17" ht="13.5" customHeight="1">
      <c r="B1343" s="879"/>
      <c r="C1343" s="808"/>
      <c r="D1343" s="807"/>
      <c r="E1343" s="208" t="s">
        <v>21</v>
      </c>
      <c r="F1343" s="108"/>
      <c r="G1343" s="108"/>
      <c r="H1343" s="469">
        <v>0</v>
      </c>
      <c r="I1343" s="469">
        <v>0</v>
      </c>
      <c r="J1343" s="631">
        <v>0</v>
      </c>
      <c r="K1343" s="631">
        <v>0</v>
      </c>
      <c r="L1343" s="641">
        <v>0</v>
      </c>
      <c r="M1343" s="641">
        <v>0</v>
      </c>
      <c r="N1343" s="657">
        <v>0</v>
      </c>
      <c r="O1343" s="657">
        <v>0</v>
      </c>
      <c r="P1343" s="665">
        <v>0</v>
      </c>
      <c r="Q1343" s="665">
        <v>0</v>
      </c>
    </row>
    <row r="1344" spans="2:17" ht="13.5" customHeight="1">
      <c r="B1344" s="879"/>
      <c r="C1344" s="808"/>
      <c r="D1344" s="807"/>
      <c r="E1344" s="208" t="s">
        <v>33</v>
      </c>
      <c r="F1344" s="108"/>
      <c r="G1344" s="108"/>
      <c r="H1344" s="469"/>
      <c r="I1344" s="469"/>
      <c r="J1344" s="631"/>
      <c r="K1344" s="631"/>
      <c r="L1344" s="641"/>
      <c r="M1344" s="641"/>
      <c r="N1344" s="657"/>
      <c r="O1344" s="657"/>
      <c r="P1344" s="665"/>
      <c r="Q1344" s="665"/>
    </row>
    <row r="1345" spans="2:17" ht="13.5" customHeight="1">
      <c r="B1345" s="879"/>
      <c r="C1345" s="808"/>
      <c r="D1345" s="807"/>
      <c r="E1345" s="208" t="s">
        <v>69</v>
      </c>
      <c r="F1345" s="108"/>
      <c r="G1345" s="108"/>
      <c r="H1345" s="469">
        <v>0</v>
      </c>
      <c r="I1345" s="469">
        <v>0</v>
      </c>
      <c r="J1345" s="631">
        <v>0</v>
      </c>
      <c r="K1345" s="631">
        <v>0</v>
      </c>
      <c r="L1345" s="641">
        <v>0</v>
      </c>
      <c r="M1345" s="641">
        <v>0</v>
      </c>
      <c r="N1345" s="657">
        <v>0</v>
      </c>
      <c r="O1345" s="657">
        <v>0</v>
      </c>
      <c r="P1345" s="665">
        <v>0</v>
      </c>
      <c r="Q1345" s="665">
        <v>0</v>
      </c>
    </row>
    <row r="1346" spans="2:17" ht="13.5" customHeight="1" thickBot="1">
      <c r="B1346" s="880"/>
      <c r="C1346" s="882"/>
      <c r="D1346" s="884"/>
      <c r="E1346" s="214" t="s">
        <v>22</v>
      </c>
      <c r="F1346" s="184"/>
      <c r="G1346" s="184"/>
      <c r="H1346" s="488"/>
      <c r="I1346" s="488"/>
      <c r="J1346" s="636"/>
      <c r="K1346" s="636"/>
      <c r="L1346" s="574"/>
      <c r="M1346" s="574"/>
      <c r="N1346" s="590"/>
      <c r="O1346" s="590"/>
      <c r="P1346" s="708"/>
      <c r="Q1346" s="708"/>
    </row>
    <row r="1347" spans="2:17" ht="13.5" customHeight="1">
      <c r="B1347" s="891" t="s">
        <v>356</v>
      </c>
      <c r="C1347" s="892" t="s">
        <v>126</v>
      </c>
      <c r="D1347" s="892" t="s">
        <v>533</v>
      </c>
      <c r="E1347" s="215" t="s">
        <v>19</v>
      </c>
      <c r="F1347" s="221">
        <v>884.19</v>
      </c>
      <c r="G1347" s="221">
        <f t="shared" ref="G1347" si="565">G1349+G1350+G1352</f>
        <v>884.19</v>
      </c>
      <c r="H1347" s="221">
        <f>H1349+H1350+H1352</f>
        <v>1300</v>
      </c>
      <c r="I1347" s="221">
        <f t="shared" ref="I1347" si="566">I1349+I1350+I1352</f>
        <v>0</v>
      </c>
      <c r="J1347" s="221">
        <f t="shared" ref="J1347:K1347" si="567">J1349+J1350+J1352</f>
        <v>1300</v>
      </c>
      <c r="K1347" s="221">
        <f t="shared" si="567"/>
        <v>0</v>
      </c>
      <c r="L1347" s="651">
        <f>L1349+L1350+L1352</f>
        <v>1300</v>
      </c>
      <c r="M1347" s="651">
        <f t="shared" ref="M1347:N1347" si="568">M1349+M1350+M1352</f>
        <v>163.42508000000001</v>
      </c>
      <c r="N1347" s="651">
        <f t="shared" si="568"/>
        <v>1745.6352200000001</v>
      </c>
      <c r="O1347" s="651">
        <f t="shared" ref="O1347:Q1347" si="569">O1349+O1350+O1352</f>
        <v>609.06029999999998</v>
      </c>
      <c r="P1347" s="651">
        <f t="shared" si="569"/>
        <v>0</v>
      </c>
      <c r="Q1347" s="651">
        <f t="shared" si="569"/>
        <v>0</v>
      </c>
    </row>
    <row r="1348" spans="2:17" ht="13.5" customHeight="1">
      <c r="B1348" s="868"/>
      <c r="C1348" s="871"/>
      <c r="D1348" s="871"/>
      <c r="E1348" s="211" t="s">
        <v>20</v>
      </c>
      <c r="F1348" s="316"/>
      <c r="G1348" s="316"/>
      <c r="H1348" s="390"/>
      <c r="I1348" s="390"/>
      <c r="J1348" s="478"/>
      <c r="K1348" s="478"/>
      <c r="L1348" s="572"/>
      <c r="M1348" s="572"/>
      <c r="N1348" s="572"/>
      <c r="O1348" s="572"/>
      <c r="P1348" s="572"/>
      <c r="Q1348" s="572"/>
    </row>
    <row r="1349" spans="2:17" ht="13.5" customHeight="1">
      <c r="B1349" s="868"/>
      <c r="C1349" s="871"/>
      <c r="D1349" s="871"/>
      <c r="E1349" s="211" t="s">
        <v>30</v>
      </c>
      <c r="F1349" s="316">
        <v>0</v>
      </c>
      <c r="G1349" s="316">
        <v>0</v>
      </c>
      <c r="H1349" s="390">
        <f>H1356</f>
        <v>0</v>
      </c>
      <c r="I1349" s="390">
        <f t="shared" ref="I1349" si="570">I1356</f>
        <v>0</v>
      </c>
      <c r="J1349" s="478">
        <f t="shared" ref="J1349:K1349" si="571">J1356</f>
        <v>0</v>
      </c>
      <c r="K1349" s="478">
        <f t="shared" si="571"/>
        <v>0</v>
      </c>
      <c r="L1349" s="572">
        <f>L1356+L1363</f>
        <v>0</v>
      </c>
      <c r="M1349" s="572">
        <f t="shared" ref="M1349:N1349" si="572">M1356+M1363</f>
        <v>0</v>
      </c>
      <c r="N1349" s="572">
        <f t="shared" si="572"/>
        <v>0</v>
      </c>
      <c r="O1349" s="572">
        <f t="shared" ref="O1349:Q1349" si="573">O1356+O1363</f>
        <v>0</v>
      </c>
      <c r="P1349" s="572">
        <f t="shared" si="573"/>
        <v>0</v>
      </c>
      <c r="Q1349" s="572">
        <f t="shared" si="573"/>
        <v>0</v>
      </c>
    </row>
    <row r="1350" spans="2:17" ht="13.5" customHeight="1">
      <c r="B1350" s="868"/>
      <c r="C1350" s="871"/>
      <c r="D1350" s="871"/>
      <c r="E1350" s="211" t="s">
        <v>21</v>
      </c>
      <c r="F1350" s="316">
        <v>0</v>
      </c>
      <c r="G1350" s="316">
        <v>0</v>
      </c>
      <c r="H1350" s="390">
        <f>H1357</f>
        <v>0</v>
      </c>
      <c r="I1350" s="390">
        <f t="shared" ref="I1350" si="574">I1357</f>
        <v>0</v>
      </c>
      <c r="J1350" s="478">
        <f t="shared" ref="J1350:K1350" si="575">J1357</f>
        <v>0</v>
      </c>
      <c r="K1350" s="478">
        <f t="shared" si="575"/>
        <v>0</v>
      </c>
      <c r="L1350" s="572">
        <f>L1357+L1364</f>
        <v>0</v>
      </c>
      <c r="M1350" s="572">
        <f t="shared" ref="M1350:N1350" si="576">M1357+M1364</f>
        <v>0</v>
      </c>
      <c r="N1350" s="572">
        <f t="shared" si="576"/>
        <v>0</v>
      </c>
      <c r="O1350" s="572">
        <f t="shared" ref="O1350:Q1350" si="577">O1357+O1364</f>
        <v>0</v>
      </c>
      <c r="P1350" s="572">
        <f t="shared" si="577"/>
        <v>0</v>
      </c>
      <c r="Q1350" s="572">
        <f t="shared" si="577"/>
        <v>0</v>
      </c>
    </row>
    <row r="1351" spans="2:17" ht="13.5" customHeight="1">
      <c r="B1351" s="868"/>
      <c r="C1351" s="871"/>
      <c r="D1351" s="871"/>
      <c r="E1351" s="211" t="s">
        <v>33</v>
      </c>
      <c r="F1351" s="316"/>
      <c r="G1351" s="316"/>
      <c r="H1351" s="390"/>
      <c r="I1351" s="390"/>
      <c r="J1351" s="478"/>
      <c r="K1351" s="478"/>
      <c r="L1351" s="572"/>
      <c r="M1351" s="572"/>
      <c r="N1351" s="572"/>
      <c r="O1351" s="572"/>
      <c r="P1351" s="572"/>
      <c r="Q1351" s="572"/>
    </row>
    <row r="1352" spans="2:17" ht="13.5" customHeight="1">
      <c r="B1352" s="868"/>
      <c r="C1352" s="871"/>
      <c r="D1352" s="871"/>
      <c r="E1352" s="211" t="s">
        <v>69</v>
      </c>
      <c r="F1352" s="316">
        <v>884.19</v>
      </c>
      <c r="G1352" s="316">
        <v>884.19</v>
      </c>
      <c r="H1352" s="390">
        <f>H1359</f>
        <v>1300</v>
      </c>
      <c r="I1352" s="390">
        <f t="shared" ref="I1352" si="578">I1359</f>
        <v>0</v>
      </c>
      <c r="J1352" s="478">
        <f t="shared" ref="J1352:K1352" si="579">J1359</f>
        <v>1300</v>
      </c>
      <c r="K1352" s="478">
        <f t="shared" si="579"/>
        <v>0</v>
      </c>
      <c r="L1352" s="572">
        <f>L1359+L1366</f>
        <v>1300</v>
      </c>
      <c r="M1352" s="572">
        <f t="shared" ref="M1352:N1352" si="580">M1359+M1366</f>
        <v>163.42508000000001</v>
      </c>
      <c r="N1352" s="572">
        <f t="shared" si="580"/>
        <v>1745.6352200000001</v>
      </c>
      <c r="O1352" s="572">
        <f t="shared" ref="O1352:Q1352" si="581">O1359+O1366</f>
        <v>609.06029999999998</v>
      </c>
      <c r="P1352" s="572">
        <f t="shared" si="581"/>
        <v>0</v>
      </c>
      <c r="Q1352" s="572">
        <f t="shared" si="581"/>
        <v>0</v>
      </c>
    </row>
    <row r="1353" spans="2:17" ht="13.5" customHeight="1" thickBot="1">
      <c r="B1353" s="869"/>
      <c r="C1353" s="872"/>
      <c r="D1353" s="872"/>
      <c r="E1353" s="216" t="s">
        <v>22</v>
      </c>
      <c r="F1353" s="202"/>
      <c r="G1353" s="202"/>
      <c r="H1353" s="202"/>
      <c r="I1353" s="202"/>
      <c r="J1353" s="202"/>
      <c r="K1353" s="202"/>
      <c r="L1353" s="576"/>
      <c r="M1353" s="576"/>
      <c r="N1353" s="576"/>
      <c r="O1353" s="576"/>
      <c r="P1353" s="576"/>
      <c r="Q1353" s="576"/>
    </row>
    <row r="1354" spans="2:17" ht="13.5" customHeight="1">
      <c r="B1354" s="878"/>
      <c r="C1354" s="881" t="s">
        <v>95</v>
      </c>
      <c r="D1354" s="883" t="s">
        <v>449</v>
      </c>
      <c r="E1354" s="213" t="s">
        <v>19</v>
      </c>
      <c r="F1354" s="223"/>
      <c r="G1354" s="223"/>
      <c r="H1354" s="486">
        <v>1300</v>
      </c>
      <c r="I1354" s="486">
        <v>0</v>
      </c>
      <c r="J1354" s="637">
        <v>1300</v>
      </c>
      <c r="K1354" s="637">
        <v>0</v>
      </c>
      <c r="L1354" s="723">
        <v>1300</v>
      </c>
      <c r="M1354" s="723">
        <v>163.42508000000001</v>
      </c>
      <c r="N1354" s="722">
        <v>1715.7506100000001</v>
      </c>
      <c r="O1354" s="722">
        <v>579.17569000000003</v>
      </c>
      <c r="P1354" s="721">
        <v>0</v>
      </c>
      <c r="Q1354" s="721">
        <v>0</v>
      </c>
    </row>
    <row r="1355" spans="2:17" ht="13.5" customHeight="1">
      <c r="B1355" s="879"/>
      <c r="C1355" s="808"/>
      <c r="D1355" s="807"/>
      <c r="E1355" s="208" t="s">
        <v>20</v>
      </c>
      <c r="F1355" s="108"/>
      <c r="G1355" s="108"/>
      <c r="H1355" s="469"/>
      <c r="I1355" s="469"/>
      <c r="J1355" s="631"/>
      <c r="K1355" s="631"/>
      <c r="L1355" s="641"/>
      <c r="M1355" s="641"/>
      <c r="N1355" s="657"/>
      <c r="O1355" s="657"/>
      <c r="P1355" s="665"/>
      <c r="Q1355" s="665"/>
    </row>
    <row r="1356" spans="2:17" ht="13.5" customHeight="1">
      <c r="B1356" s="879"/>
      <c r="C1356" s="808"/>
      <c r="D1356" s="807"/>
      <c r="E1356" s="208" t="s">
        <v>30</v>
      </c>
      <c r="F1356" s="108"/>
      <c r="G1356" s="108"/>
      <c r="H1356" s="469">
        <v>0</v>
      </c>
      <c r="I1356" s="469">
        <v>0</v>
      </c>
      <c r="J1356" s="631">
        <v>0</v>
      </c>
      <c r="K1356" s="631">
        <v>0</v>
      </c>
      <c r="L1356" s="641">
        <v>0</v>
      </c>
      <c r="M1356" s="641">
        <v>0</v>
      </c>
      <c r="N1356" s="657">
        <v>0</v>
      </c>
      <c r="O1356" s="657">
        <v>0</v>
      </c>
      <c r="P1356" s="665">
        <v>0</v>
      </c>
      <c r="Q1356" s="665">
        <v>0</v>
      </c>
    </row>
    <row r="1357" spans="2:17" ht="13.5" customHeight="1">
      <c r="B1357" s="879"/>
      <c r="C1357" s="808"/>
      <c r="D1357" s="807"/>
      <c r="E1357" s="208" t="s">
        <v>21</v>
      </c>
      <c r="F1357" s="108"/>
      <c r="G1357" s="108"/>
      <c r="H1357" s="469">
        <v>0</v>
      </c>
      <c r="I1357" s="469">
        <v>0</v>
      </c>
      <c r="J1357" s="631">
        <v>0</v>
      </c>
      <c r="K1357" s="631">
        <v>0</v>
      </c>
      <c r="L1357" s="641">
        <v>0</v>
      </c>
      <c r="M1357" s="641">
        <v>0</v>
      </c>
      <c r="N1357" s="657">
        <v>0</v>
      </c>
      <c r="O1357" s="657">
        <v>0</v>
      </c>
      <c r="P1357" s="665">
        <v>0</v>
      </c>
      <c r="Q1357" s="665">
        <v>0</v>
      </c>
    </row>
    <row r="1358" spans="2:17" ht="13.5" customHeight="1">
      <c r="B1358" s="879"/>
      <c r="C1358" s="808"/>
      <c r="D1358" s="807"/>
      <c r="E1358" s="208" t="s">
        <v>33</v>
      </c>
      <c r="F1358" s="108"/>
      <c r="G1358" s="108"/>
      <c r="H1358" s="469"/>
      <c r="I1358" s="469"/>
      <c r="J1358" s="631"/>
      <c r="K1358" s="631"/>
      <c r="L1358" s="641"/>
      <c r="M1358" s="641"/>
      <c r="N1358" s="657"/>
      <c r="O1358" s="657"/>
      <c r="P1358" s="665"/>
      <c r="Q1358" s="665"/>
    </row>
    <row r="1359" spans="2:17" ht="13.5" customHeight="1">
      <c r="B1359" s="879"/>
      <c r="C1359" s="808"/>
      <c r="D1359" s="807"/>
      <c r="E1359" s="208" t="s">
        <v>69</v>
      </c>
      <c r="F1359" s="108"/>
      <c r="G1359" s="108"/>
      <c r="H1359" s="469">
        <v>1300</v>
      </c>
      <c r="I1359" s="469">
        <v>0</v>
      </c>
      <c r="J1359" s="631">
        <v>1300</v>
      </c>
      <c r="K1359" s="631">
        <v>0</v>
      </c>
      <c r="L1359" s="641">
        <v>1300</v>
      </c>
      <c r="M1359" s="641">
        <v>163.42508000000001</v>
      </c>
      <c r="N1359" s="657">
        <v>1715.7506100000001</v>
      </c>
      <c r="O1359" s="657">
        <v>579.17569000000003</v>
      </c>
      <c r="P1359" s="665">
        <v>0</v>
      </c>
      <c r="Q1359" s="665">
        <v>0</v>
      </c>
    </row>
    <row r="1360" spans="2:17" ht="13.5" customHeight="1" thickBot="1">
      <c r="B1360" s="899"/>
      <c r="C1360" s="798"/>
      <c r="D1360" s="800"/>
      <c r="E1360" s="633" t="s">
        <v>22</v>
      </c>
      <c r="F1360" s="108"/>
      <c r="G1360" s="108"/>
      <c r="H1360" s="631"/>
      <c r="I1360" s="631"/>
      <c r="J1360" s="631"/>
      <c r="K1360" s="631"/>
      <c r="L1360" s="641"/>
      <c r="M1360" s="641"/>
      <c r="N1360" s="657"/>
      <c r="O1360" s="657"/>
      <c r="P1360" s="665"/>
      <c r="Q1360" s="665"/>
    </row>
    <row r="1361" spans="2:17" s="629" customFormat="1" ht="13.5" customHeight="1">
      <c r="B1361" s="878"/>
      <c r="C1361" s="881" t="s">
        <v>96</v>
      </c>
      <c r="D1361" s="883" t="s">
        <v>449</v>
      </c>
      <c r="E1361" s="638" t="s">
        <v>19</v>
      </c>
      <c r="F1361" s="180"/>
      <c r="G1361" s="180"/>
      <c r="H1361" s="635">
        <v>0</v>
      </c>
      <c r="I1361" s="635">
        <v>0</v>
      </c>
      <c r="J1361" s="635">
        <v>0</v>
      </c>
      <c r="K1361" s="635">
        <v>0</v>
      </c>
      <c r="L1361" s="573">
        <v>0</v>
      </c>
      <c r="M1361" s="573">
        <v>0</v>
      </c>
      <c r="N1361" s="584">
        <v>29.884609999999999</v>
      </c>
      <c r="O1361" s="584">
        <v>29.884609999999999</v>
      </c>
      <c r="P1361" s="711">
        <v>0</v>
      </c>
      <c r="Q1361" s="711">
        <v>0</v>
      </c>
    </row>
    <row r="1362" spans="2:17" s="629" customFormat="1" ht="13.5" customHeight="1">
      <c r="B1362" s="879"/>
      <c r="C1362" s="808"/>
      <c r="D1362" s="807"/>
      <c r="E1362" s="634" t="s">
        <v>20</v>
      </c>
      <c r="F1362" s="534"/>
      <c r="G1362" s="534"/>
      <c r="H1362" s="632"/>
      <c r="I1362" s="632"/>
      <c r="J1362" s="632"/>
      <c r="K1362" s="632"/>
      <c r="L1362" s="542"/>
      <c r="M1362" s="542"/>
      <c r="N1362" s="539"/>
      <c r="O1362" s="539"/>
      <c r="P1362" s="664"/>
      <c r="Q1362" s="664"/>
    </row>
    <row r="1363" spans="2:17" s="629" customFormat="1" ht="13.5" customHeight="1">
      <c r="B1363" s="879"/>
      <c r="C1363" s="808"/>
      <c r="D1363" s="807"/>
      <c r="E1363" s="634" t="s">
        <v>30</v>
      </c>
      <c r="F1363" s="534"/>
      <c r="G1363" s="534"/>
      <c r="H1363" s="632">
        <v>0</v>
      </c>
      <c r="I1363" s="632">
        <v>0</v>
      </c>
      <c r="J1363" s="632">
        <v>0</v>
      </c>
      <c r="K1363" s="632">
        <v>0</v>
      </c>
      <c r="L1363" s="542">
        <v>0</v>
      </c>
      <c r="M1363" s="542">
        <v>0</v>
      </c>
      <c r="N1363" s="539">
        <v>0</v>
      </c>
      <c r="O1363" s="539">
        <v>0</v>
      </c>
      <c r="P1363" s="664">
        <v>0</v>
      </c>
      <c r="Q1363" s="664">
        <v>0</v>
      </c>
    </row>
    <row r="1364" spans="2:17" s="629" customFormat="1" ht="13.5" customHeight="1">
      <c r="B1364" s="879"/>
      <c r="C1364" s="808"/>
      <c r="D1364" s="807"/>
      <c r="E1364" s="634" t="s">
        <v>21</v>
      </c>
      <c r="F1364" s="534"/>
      <c r="G1364" s="534"/>
      <c r="H1364" s="632">
        <v>0</v>
      </c>
      <c r="I1364" s="632">
        <v>0</v>
      </c>
      <c r="J1364" s="632">
        <v>0</v>
      </c>
      <c r="K1364" s="632">
        <v>0</v>
      </c>
      <c r="L1364" s="542">
        <v>0</v>
      </c>
      <c r="M1364" s="542">
        <v>0</v>
      </c>
      <c r="N1364" s="539">
        <v>0</v>
      </c>
      <c r="O1364" s="539">
        <v>0</v>
      </c>
      <c r="P1364" s="664">
        <v>0</v>
      </c>
      <c r="Q1364" s="664">
        <v>0</v>
      </c>
    </row>
    <row r="1365" spans="2:17" s="629" customFormat="1" ht="13.5" customHeight="1">
      <c r="B1365" s="879"/>
      <c r="C1365" s="808"/>
      <c r="D1365" s="807"/>
      <c r="E1365" s="634" t="s">
        <v>33</v>
      </c>
      <c r="F1365" s="534"/>
      <c r="G1365" s="534"/>
      <c r="H1365" s="632"/>
      <c r="I1365" s="632"/>
      <c r="J1365" s="632"/>
      <c r="K1365" s="632"/>
      <c r="L1365" s="542"/>
      <c r="M1365" s="542"/>
      <c r="N1365" s="539"/>
      <c r="O1365" s="539"/>
      <c r="P1365" s="664"/>
      <c r="Q1365" s="664"/>
    </row>
    <row r="1366" spans="2:17" s="629" customFormat="1" ht="13.5" customHeight="1">
      <c r="B1366" s="879"/>
      <c r="C1366" s="808"/>
      <c r="D1366" s="807"/>
      <c r="E1366" s="634" t="s">
        <v>69</v>
      </c>
      <c r="F1366" s="534"/>
      <c r="G1366" s="534"/>
      <c r="H1366" s="632">
        <v>0</v>
      </c>
      <c r="I1366" s="632">
        <v>0</v>
      </c>
      <c r="J1366" s="632">
        <v>0</v>
      </c>
      <c r="K1366" s="632">
        <v>0</v>
      </c>
      <c r="L1366" s="542">
        <v>0</v>
      </c>
      <c r="M1366" s="542">
        <v>0</v>
      </c>
      <c r="N1366" s="539">
        <v>29.884609999999999</v>
      </c>
      <c r="O1366" s="539">
        <v>29.884609999999999</v>
      </c>
      <c r="P1366" s="664">
        <v>0</v>
      </c>
      <c r="Q1366" s="664">
        <v>0</v>
      </c>
    </row>
    <row r="1367" spans="2:17" s="629" customFormat="1" ht="13.5" customHeight="1" thickBot="1">
      <c r="B1367" s="880"/>
      <c r="C1367" s="882"/>
      <c r="D1367" s="884"/>
      <c r="E1367" s="639" t="s">
        <v>22</v>
      </c>
      <c r="F1367" s="184"/>
      <c r="G1367" s="184"/>
      <c r="H1367" s="636"/>
      <c r="I1367" s="636"/>
      <c r="J1367" s="636"/>
      <c r="K1367" s="636"/>
      <c r="L1367" s="574"/>
      <c r="M1367" s="574"/>
      <c r="N1367" s="590"/>
      <c r="O1367" s="590"/>
      <c r="P1367" s="708"/>
      <c r="Q1367" s="708"/>
    </row>
    <row r="1368" spans="2:17" ht="13.5" customHeight="1">
      <c r="B1368" s="867" t="s">
        <v>357</v>
      </c>
      <c r="C1368" s="870" t="s">
        <v>133</v>
      </c>
      <c r="D1368" s="870" t="s">
        <v>534</v>
      </c>
      <c r="E1368" s="640" t="s">
        <v>19</v>
      </c>
      <c r="F1368" s="296">
        <v>39105.64</v>
      </c>
      <c r="G1368" s="296">
        <v>37206.639999999999</v>
      </c>
      <c r="H1368" s="296">
        <f>H1370+H1371+H1373</f>
        <v>4109.87</v>
      </c>
      <c r="I1368" s="296">
        <f t="shared" ref="I1368" si="582">I1370+I1371+I1373</f>
        <v>2709.87</v>
      </c>
      <c r="J1368" s="296">
        <f>J1370+J1371+J1373</f>
        <v>55567.29</v>
      </c>
      <c r="K1368" s="296">
        <f t="shared" ref="K1368" si="583">K1370+K1371+K1373</f>
        <v>4095.47</v>
      </c>
      <c r="L1368" s="653">
        <f>L1370+L1371+L1373</f>
        <v>88063.535430000004</v>
      </c>
      <c r="M1368" s="653">
        <f t="shared" ref="M1368:N1368" si="584">M1370+M1371+M1373</f>
        <v>32965.279549999999</v>
      </c>
      <c r="N1368" s="653">
        <f t="shared" si="584"/>
        <v>58530.826370000002</v>
      </c>
      <c r="O1368" s="653">
        <f t="shared" ref="O1368:Q1368" si="585">O1370+O1371+O1373</f>
        <v>56372.52637</v>
      </c>
      <c r="P1368" s="653">
        <f t="shared" si="585"/>
        <v>9251.6965600000003</v>
      </c>
      <c r="Q1368" s="653">
        <f t="shared" si="585"/>
        <v>0</v>
      </c>
    </row>
    <row r="1369" spans="2:17" ht="13.5" customHeight="1">
      <c r="B1369" s="868"/>
      <c r="C1369" s="871"/>
      <c r="D1369" s="871"/>
      <c r="E1369" s="211" t="s">
        <v>20</v>
      </c>
      <c r="F1369" s="316"/>
      <c r="G1369" s="316"/>
      <c r="H1369" s="390"/>
      <c r="I1369" s="390"/>
      <c r="J1369" s="478"/>
      <c r="K1369" s="478"/>
      <c r="L1369" s="572"/>
      <c r="M1369" s="572"/>
      <c r="N1369" s="572"/>
      <c r="O1369" s="572"/>
      <c r="P1369" s="572"/>
      <c r="Q1369" s="572"/>
    </row>
    <row r="1370" spans="2:17" ht="13.5" customHeight="1">
      <c r="B1370" s="868"/>
      <c r="C1370" s="871"/>
      <c r="D1370" s="871"/>
      <c r="E1370" s="211" t="s">
        <v>30</v>
      </c>
      <c r="F1370" s="316">
        <v>0</v>
      </c>
      <c r="G1370" s="316">
        <v>0</v>
      </c>
      <c r="H1370" s="390">
        <f>H1377+H1384+H1391+H1398</f>
        <v>0</v>
      </c>
      <c r="I1370" s="390">
        <f t="shared" ref="I1370" si="586">I1377+I1384+I1391+I1398</f>
        <v>0</v>
      </c>
      <c r="J1370" s="478">
        <f>J1377+J1384+J1391+J1398+J1405</f>
        <v>0</v>
      </c>
      <c r="K1370" s="478">
        <f t="shared" ref="K1370" si="587">K1377+K1384+K1391+K1398+K1405</f>
        <v>0</v>
      </c>
      <c r="L1370" s="572">
        <f>L1377+L1384+L1391+L1398+L1405+L1412+L1419</f>
        <v>0</v>
      </c>
      <c r="M1370" s="572">
        <f t="shared" ref="M1370:N1370" si="588">M1377+M1384+M1391+M1398+M1405+M1412+M1419</f>
        <v>0</v>
      </c>
      <c r="N1370" s="572">
        <f t="shared" si="588"/>
        <v>0</v>
      </c>
      <c r="O1370" s="572">
        <f t="shared" ref="O1370:Q1370" si="589">O1377+O1384+O1391+O1398+O1405+O1412+O1419</f>
        <v>0</v>
      </c>
      <c r="P1370" s="572">
        <f t="shared" si="589"/>
        <v>0</v>
      </c>
      <c r="Q1370" s="572">
        <f t="shared" si="589"/>
        <v>0</v>
      </c>
    </row>
    <row r="1371" spans="2:17" ht="13.5" customHeight="1">
      <c r="B1371" s="868"/>
      <c r="C1371" s="871"/>
      <c r="D1371" s="871"/>
      <c r="E1371" s="211" t="s">
        <v>21</v>
      </c>
      <c r="F1371" s="316">
        <v>0</v>
      </c>
      <c r="G1371" s="316">
        <v>0</v>
      </c>
      <c r="H1371" s="390">
        <f>H1378+H1385+H1392+H1399</f>
        <v>0</v>
      </c>
      <c r="I1371" s="390">
        <f t="shared" ref="I1371" si="590">I1378+I1385+I1392+I1399</f>
        <v>0</v>
      </c>
      <c r="J1371" s="478">
        <f>J1378+J1385+J1392+J1399+J1406</f>
        <v>50958.94</v>
      </c>
      <c r="K1371" s="478">
        <f t="shared" ref="K1371" si="591">K1378+K1385+K1392+K1399+K1406</f>
        <v>0</v>
      </c>
      <c r="L1371" s="572">
        <f>L1378+L1385+L1392+L1399+L1406+L1413+L1420</f>
        <v>83156.197700000004</v>
      </c>
      <c r="M1371" s="572">
        <f t="shared" ref="M1371:N1371" si="592">M1378+M1385+M1392+M1399+M1406+M1413+M1420</f>
        <v>28371.33382</v>
      </c>
      <c r="N1371" s="572">
        <f t="shared" si="592"/>
        <v>53915.297640000004</v>
      </c>
      <c r="O1371" s="572">
        <f t="shared" ref="O1371:Q1371" si="593">O1378+O1385+O1392+O1399+O1406+O1413+O1420</f>
        <v>51756.997640000001</v>
      </c>
      <c r="P1371" s="572">
        <f t="shared" si="593"/>
        <v>9251.6965600000003</v>
      </c>
      <c r="Q1371" s="572">
        <f t="shared" si="593"/>
        <v>0</v>
      </c>
    </row>
    <row r="1372" spans="2:17" ht="13.5" customHeight="1">
      <c r="B1372" s="868"/>
      <c r="C1372" s="871"/>
      <c r="D1372" s="871"/>
      <c r="E1372" s="211" t="s">
        <v>33</v>
      </c>
      <c r="F1372" s="316"/>
      <c r="G1372" s="316"/>
      <c r="H1372" s="390"/>
      <c r="I1372" s="390"/>
      <c r="J1372" s="478"/>
      <c r="K1372" s="478"/>
      <c r="L1372" s="572"/>
      <c r="M1372" s="572"/>
      <c r="N1372" s="572"/>
      <c r="O1372" s="572"/>
      <c r="P1372" s="572"/>
      <c r="Q1372" s="572"/>
    </row>
    <row r="1373" spans="2:17" ht="13.5" customHeight="1">
      <c r="B1373" s="868"/>
      <c r="C1373" s="871"/>
      <c r="D1373" s="871"/>
      <c r="E1373" s="211" t="s">
        <v>69</v>
      </c>
      <c r="F1373" s="316">
        <v>39105.64</v>
      </c>
      <c r="G1373" s="316">
        <v>37206.639999999999</v>
      </c>
      <c r="H1373" s="390">
        <f>H1380+H1387+H1394+H1401</f>
        <v>4109.87</v>
      </c>
      <c r="I1373" s="390">
        <f t="shared" ref="I1373" si="594">I1380+I1387+I1394+I1401</f>
        <v>2709.87</v>
      </c>
      <c r="J1373" s="478">
        <f>J1380+J1387+J1394+J1401+J1408</f>
        <v>4608.3500000000004</v>
      </c>
      <c r="K1373" s="478">
        <f t="shared" ref="K1373" si="595">K1380+K1387+K1394+K1401+K1408</f>
        <v>4095.47</v>
      </c>
      <c r="L1373" s="572">
        <f>L1380+L1387+L1394+L1401+L1408+L1415+L1422</f>
        <v>4907.3377300000002</v>
      </c>
      <c r="M1373" s="572">
        <f t="shared" ref="M1373:N1373" si="596">M1380+M1387+M1394+M1401+M1408+M1415+M1422</f>
        <v>4593.9457300000004</v>
      </c>
      <c r="N1373" s="572">
        <f t="shared" si="596"/>
        <v>4615.52873</v>
      </c>
      <c r="O1373" s="572">
        <f t="shared" ref="O1373:Q1373" si="597">O1380+O1387+O1394+O1401+O1408+O1415+O1422</f>
        <v>4615.52873</v>
      </c>
      <c r="P1373" s="572">
        <f t="shared" si="597"/>
        <v>0</v>
      </c>
      <c r="Q1373" s="572">
        <f t="shared" si="597"/>
        <v>0</v>
      </c>
    </row>
    <row r="1374" spans="2:17" ht="13.5" customHeight="1" thickBot="1">
      <c r="B1374" s="869"/>
      <c r="C1374" s="872"/>
      <c r="D1374" s="872"/>
      <c r="E1374" s="216" t="s">
        <v>22</v>
      </c>
      <c r="F1374" s="202"/>
      <c r="G1374" s="202"/>
      <c r="H1374" s="202"/>
      <c r="I1374" s="202"/>
      <c r="J1374" s="202"/>
      <c r="K1374" s="202"/>
      <c r="L1374" s="576"/>
      <c r="M1374" s="576"/>
      <c r="N1374" s="576"/>
      <c r="O1374" s="576"/>
      <c r="P1374" s="576"/>
      <c r="Q1374" s="576"/>
    </row>
    <row r="1375" spans="2:17" ht="13.5" customHeight="1">
      <c r="B1375" s="875"/>
      <c r="C1375" s="885" t="s">
        <v>547</v>
      </c>
      <c r="D1375" s="873" t="s">
        <v>369</v>
      </c>
      <c r="E1375" s="213" t="s">
        <v>19</v>
      </c>
      <c r="F1375" s="223"/>
      <c r="G1375" s="223"/>
      <c r="H1375" s="486">
        <v>0</v>
      </c>
      <c r="I1375" s="486">
        <v>0</v>
      </c>
      <c r="J1375" s="637">
        <v>23075.27</v>
      </c>
      <c r="K1375" s="637">
        <v>0</v>
      </c>
      <c r="L1375" s="723">
        <v>23075.269100000001</v>
      </c>
      <c r="M1375" s="723">
        <v>10000</v>
      </c>
      <c r="N1375" s="722">
        <v>23075.269049999999</v>
      </c>
      <c r="O1375" s="722">
        <v>23075.269049999999</v>
      </c>
      <c r="P1375" s="721">
        <v>9251.6965600000003</v>
      </c>
      <c r="Q1375" s="721">
        <v>0</v>
      </c>
    </row>
    <row r="1376" spans="2:17" ht="13.5" customHeight="1">
      <c r="B1376" s="876"/>
      <c r="C1376" s="843"/>
      <c r="D1376" s="826"/>
      <c r="E1376" s="208" t="s">
        <v>20</v>
      </c>
      <c r="F1376" s="108"/>
      <c r="G1376" s="108"/>
      <c r="H1376" s="469"/>
      <c r="I1376" s="469"/>
      <c r="J1376" s="631"/>
      <c r="K1376" s="631"/>
      <c r="L1376" s="641"/>
      <c r="M1376" s="641"/>
      <c r="N1376" s="657"/>
      <c r="O1376" s="657"/>
      <c r="P1376" s="665"/>
      <c r="Q1376" s="665"/>
    </row>
    <row r="1377" spans="2:17" ht="13.5" customHeight="1">
      <c r="B1377" s="876"/>
      <c r="C1377" s="843"/>
      <c r="D1377" s="826"/>
      <c r="E1377" s="208" t="s">
        <v>30</v>
      </c>
      <c r="F1377" s="108"/>
      <c r="G1377" s="108"/>
      <c r="H1377" s="469">
        <v>0</v>
      </c>
      <c r="I1377" s="469">
        <v>0</v>
      </c>
      <c r="J1377" s="631">
        <v>0</v>
      </c>
      <c r="K1377" s="631">
        <v>0</v>
      </c>
      <c r="L1377" s="641">
        <v>0</v>
      </c>
      <c r="M1377" s="641">
        <v>0</v>
      </c>
      <c r="N1377" s="657">
        <v>0</v>
      </c>
      <c r="O1377" s="657">
        <v>0</v>
      </c>
      <c r="P1377" s="665">
        <v>0</v>
      </c>
      <c r="Q1377" s="665">
        <v>0</v>
      </c>
    </row>
    <row r="1378" spans="2:17" ht="13.5" customHeight="1">
      <c r="B1378" s="876"/>
      <c r="C1378" s="843"/>
      <c r="D1378" s="826"/>
      <c r="E1378" s="208" t="s">
        <v>21</v>
      </c>
      <c r="F1378" s="108"/>
      <c r="G1378" s="108"/>
      <c r="H1378" s="469">
        <v>0</v>
      </c>
      <c r="I1378" s="469">
        <v>0</v>
      </c>
      <c r="J1378" s="631">
        <v>23075.27</v>
      </c>
      <c r="K1378" s="631"/>
      <c r="L1378" s="641">
        <v>23075.269100000001</v>
      </c>
      <c r="M1378" s="641">
        <v>10000</v>
      </c>
      <c r="N1378" s="657">
        <v>23075.269049999999</v>
      </c>
      <c r="O1378" s="657">
        <v>23075.269049999999</v>
      </c>
      <c r="P1378" s="665">
        <v>9251.6965600000003</v>
      </c>
      <c r="Q1378" s="665">
        <v>0</v>
      </c>
    </row>
    <row r="1379" spans="2:17" ht="13.5" customHeight="1">
      <c r="B1379" s="876"/>
      <c r="C1379" s="843"/>
      <c r="D1379" s="826"/>
      <c r="E1379" s="208" t="s">
        <v>33</v>
      </c>
      <c r="F1379" s="108"/>
      <c r="G1379" s="108"/>
      <c r="H1379" s="469"/>
      <c r="I1379" s="469"/>
      <c r="J1379" s="631"/>
      <c r="K1379" s="631"/>
      <c r="L1379" s="641"/>
      <c r="M1379" s="641"/>
      <c r="N1379" s="657"/>
      <c r="O1379" s="657"/>
      <c r="P1379" s="665"/>
      <c r="Q1379" s="665"/>
    </row>
    <row r="1380" spans="2:17" ht="13.5" customHeight="1">
      <c r="B1380" s="876"/>
      <c r="C1380" s="843"/>
      <c r="D1380" s="826"/>
      <c r="E1380" s="208" t="s">
        <v>69</v>
      </c>
      <c r="F1380" s="108"/>
      <c r="G1380" s="108"/>
      <c r="H1380" s="469">
        <v>0</v>
      </c>
      <c r="I1380" s="469">
        <v>0</v>
      </c>
      <c r="J1380" s="631">
        <v>0</v>
      </c>
      <c r="K1380" s="631">
        <v>0</v>
      </c>
      <c r="L1380" s="641">
        <v>0</v>
      </c>
      <c r="M1380" s="641">
        <v>0</v>
      </c>
      <c r="N1380" s="657">
        <v>0</v>
      </c>
      <c r="O1380" s="657">
        <v>0</v>
      </c>
      <c r="P1380" s="665">
        <v>0</v>
      </c>
      <c r="Q1380" s="665">
        <v>0</v>
      </c>
    </row>
    <row r="1381" spans="2:17" ht="13.5" customHeight="1" thickBot="1">
      <c r="B1381" s="877"/>
      <c r="C1381" s="886"/>
      <c r="D1381" s="874"/>
      <c r="E1381" s="214" t="s">
        <v>22</v>
      </c>
      <c r="F1381" s="184"/>
      <c r="G1381" s="184"/>
      <c r="H1381" s="488"/>
      <c r="I1381" s="488"/>
      <c r="J1381" s="636"/>
      <c r="K1381" s="636"/>
      <c r="L1381" s="574"/>
      <c r="M1381" s="574"/>
      <c r="N1381" s="590"/>
      <c r="O1381" s="590"/>
      <c r="P1381" s="708"/>
      <c r="Q1381" s="708"/>
    </row>
    <row r="1382" spans="2:17" ht="13.5" customHeight="1">
      <c r="B1382" s="875"/>
      <c r="C1382" s="885" t="s">
        <v>185</v>
      </c>
      <c r="D1382" s="873" t="s">
        <v>370</v>
      </c>
      <c r="E1382" s="213" t="s">
        <v>19</v>
      </c>
      <c r="F1382" s="223"/>
      <c r="G1382" s="223"/>
      <c r="H1382" s="486">
        <v>0</v>
      </c>
      <c r="I1382" s="486">
        <v>0</v>
      </c>
      <c r="J1382" s="637">
        <v>27883.67</v>
      </c>
      <c r="K1382" s="637">
        <v>0</v>
      </c>
      <c r="L1382" s="723">
        <v>28681.728599999999</v>
      </c>
      <c r="M1382" s="723">
        <v>18371.33382</v>
      </c>
      <c r="N1382" s="722">
        <v>28681.728589999999</v>
      </c>
      <c r="O1382" s="722">
        <v>28681.728589999999</v>
      </c>
      <c r="P1382" s="721">
        <v>0</v>
      </c>
      <c r="Q1382" s="721">
        <v>0</v>
      </c>
    </row>
    <row r="1383" spans="2:17" ht="13.5" customHeight="1">
      <c r="B1383" s="876"/>
      <c r="C1383" s="843"/>
      <c r="D1383" s="826"/>
      <c r="E1383" s="208" t="s">
        <v>20</v>
      </c>
      <c r="F1383" s="108"/>
      <c r="G1383" s="108"/>
      <c r="H1383" s="469"/>
      <c r="I1383" s="469"/>
      <c r="J1383" s="631"/>
      <c r="K1383" s="631"/>
      <c r="L1383" s="641"/>
      <c r="M1383" s="641"/>
      <c r="N1383" s="657"/>
      <c r="O1383" s="657"/>
      <c r="P1383" s="665"/>
      <c r="Q1383" s="665"/>
    </row>
    <row r="1384" spans="2:17" ht="13.5" customHeight="1">
      <c r="B1384" s="876"/>
      <c r="C1384" s="843"/>
      <c r="D1384" s="826"/>
      <c r="E1384" s="208" t="s">
        <v>30</v>
      </c>
      <c r="F1384" s="108"/>
      <c r="G1384" s="108"/>
      <c r="H1384" s="469">
        <v>0</v>
      </c>
      <c r="I1384" s="469">
        <v>0</v>
      </c>
      <c r="J1384" s="631">
        <v>0</v>
      </c>
      <c r="K1384" s="631">
        <v>0</v>
      </c>
      <c r="L1384" s="641">
        <v>0</v>
      </c>
      <c r="M1384" s="641">
        <v>0</v>
      </c>
      <c r="N1384" s="657">
        <v>0</v>
      </c>
      <c r="O1384" s="657">
        <v>0</v>
      </c>
      <c r="P1384" s="665">
        <v>0</v>
      </c>
      <c r="Q1384" s="665">
        <v>0</v>
      </c>
    </row>
    <row r="1385" spans="2:17" ht="13.5" customHeight="1">
      <c r="B1385" s="876"/>
      <c r="C1385" s="843"/>
      <c r="D1385" s="826"/>
      <c r="E1385" s="208" t="s">
        <v>21</v>
      </c>
      <c r="F1385" s="108"/>
      <c r="G1385" s="108"/>
      <c r="H1385" s="469">
        <v>0</v>
      </c>
      <c r="I1385" s="469">
        <v>0</v>
      </c>
      <c r="J1385" s="631">
        <v>27883.67</v>
      </c>
      <c r="K1385" s="631">
        <v>0</v>
      </c>
      <c r="L1385" s="641">
        <v>28681.728599999999</v>
      </c>
      <c r="M1385" s="641">
        <v>18371.33382</v>
      </c>
      <c r="N1385" s="657">
        <v>28681.728589999999</v>
      </c>
      <c r="O1385" s="657">
        <v>28681.728589999999</v>
      </c>
      <c r="P1385" s="665">
        <v>0</v>
      </c>
      <c r="Q1385" s="665">
        <v>0</v>
      </c>
    </row>
    <row r="1386" spans="2:17" ht="13.5" customHeight="1">
      <c r="B1386" s="876"/>
      <c r="C1386" s="843"/>
      <c r="D1386" s="826"/>
      <c r="E1386" s="208" t="s">
        <v>33</v>
      </c>
      <c r="F1386" s="108"/>
      <c r="G1386" s="108"/>
      <c r="H1386" s="469"/>
      <c r="I1386" s="469"/>
      <c r="J1386" s="631"/>
      <c r="K1386" s="631"/>
      <c r="L1386" s="641"/>
      <c r="M1386" s="641"/>
      <c r="N1386" s="657"/>
      <c r="O1386" s="657"/>
      <c r="P1386" s="665"/>
      <c r="Q1386" s="665"/>
    </row>
    <row r="1387" spans="2:17" ht="13.5" customHeight="1">
      <c r="B1387" s="876"/>
      <c r="C1387" s="843"/>
      <c r="D1387" s="826"/>
      <c r="E1387" s="208" t="s">
        <v>69</v>
      </c>
      <c r="F1387" s="108"/>
      <c r="G1387" s="108"/>
      <c r="H1387" s="469">
        <v>0</v>
      </c>
      <c r="I1387" s="469">
        <v>0</v>
      </c>
      <c r="J1387" s="631">
        <v>0</v>
      </c>
      <c r="K1387" s="631">
        <v>0</v>
      </c>
      <c r="L1387" s="641">
        <v>0</v>
      </c>
      <c r="M1387" s="641">
        <v>0</v>
      </c>
      <c r="N1387" s="657">
        <v>0</v>
      </c>
      <c r="O1387" s="657">
        <v>0</v>
      </c>
      <c r="P1387" s="665">
        <v>0</v>
      </c>
      <c r="Q1387" s="665">
        <v>0</v>
      </c>
    </row>
    <row r="1388" spans="2:17" ht="13.5" customHeight="1" thickBot="1">
      <c r="B1388" s="876"/>
      <c r="C1388" s="843"/>
      <c r="D1388" s="826"/>
      <c r="E1388" s="269" t="s">
        <v>22</v>
      </c>
      <c r="F1388" s="108"/>
      <c r="G1388" s="108"/>
      <c r="H1388" s="469"/>
      <c r="I1388" s="469"/>
      <c r="J1388" s="631"/>
      <c r="K1388" s="631"/>
      <c r="L1388" s="641"/>
      <c r="M1388" s="641"/>
      <c r="N1388" s="657"/>
      <c r="O1388" s="657"/>
      <c r="P1388" s="665"/>
      <c r="Q1388" s="665"/>
    </row>
    <row r="1389" spans="2:17" s="268" customFormat="1" ht="13.5" customHeight="1">
      <c r="B1389" s="878"/>
      <c r="C1389" s="885" t="s">
        <v>186</v>
      </c>
      <c r="D1389" s="883" t="s">
        <v>541</v>
      </c>
      <c r="E1389" s="273" t="s">
        <v>19</v>
      </c>
      <c r="F1389" s="180"/>
      <c r="G1389" s="180"/>
      <c r="H1389" s="487">
        <v>1400</v>
      </c>
      <c r="I1389" s="487">
        <v>0</v>
      </c>
      <c r="J1389" s="635">
        <v>1400</v>
      </c>
      <c r="K1389" s="635">
        <v>1385.6</v>
      </c>
      <c r="L1389" s="573">
        <v>1385.6</v>
      </c>
      <c r="M1389" s="573">
        <v>1385.6</v>
      </c>
      <c r="N1389" s="584">
        <v>1385.6</v>
      </c>
      <c r="O1389" s="584">
        <v>1385.6</v>
      </c>
      <c r="P1389" s="711">
        <v>0</v>
      </c>
      <c r="Q1389" s="711">
        <v>0</v>
      </c>
    </row>
    <row r="1390" spans="2:17" s="268" customFormat="1" ht="13.5" customHeight="1">
      <c r="B1390" s="879"/>
      <c r="C1390" s="843"/>
      <c r="D1390" s="807"/>
      <c r="E1390" s="270" t="s">
        <v>20</v>
      </c>
      <c r="F1390" s="392"/>
      <c r="G1390" s="392"/>
      <c r="H1390" s="481"/>
      <c r="I1390" s="481"/>
      <c r="J1390" s="632"/>
      <c r="K1390" s="632"/>
      <c r="L1390" s="542"/>
      <c r="M1390" s="542"/>
      <c r="N1390" s="539"/>
      <c r="O1390" s="539"/>
      <c r="P1390" s="664"/>
      <c r="Q1390" s="664"/>
    </row>
    <row r="1391" spans="2:17" s="268" customFormat="1" ht="13.5" customHeight="1">
      <c r="B1391" s="879"/>
      <c r="C1391" s="843"/>
      <c r="D1391" s="807"/>
      <c r="E1391" s="270" t="s">
        <v>30</v>
      </c>
      <c r="F1391" s="392"/>
      <c r="G1391" s="392"/>
      <c r="H1391" s="481">
        <v>0</v>
      </c>
      <c r="I1391" s="481">
        <v>0</v>
      </c>
      <c r="J1391" s="632">
        <v>0</v>
      </c>
      <c r="K1391" s="632">
        <v>0</v>
      </c>
      <c r="L1391" s="542">
        <v>0</v>
      </c>
      <c r="M1391" s="542">
        <v>0</v>
      </c>
      <c r="N1391" s="539">
        <v>0</v>
      </c>
      <c r="O1391" s="539">
        <v>0</v>
      </c>
      <c r="P1391" s="664">
        <v>0</v>
      </c>
      <c r="Q1391" s="664">
        <v>0</v>
      </c>
    </row>
    <row r="1392" spans="2:17" s="268" customFormat="1" ht="13.5" customHeight="1">
      <c r="B1392" s="879"/>
      <c r="C1392" s="843"/>
      <c r="D1392" s="807"/>
      <c r="E1392" s="270" t="s">
        <v>21</v>
      </c>
      <c r="F1392" s="392"/>
      <c r="G1392" s="392"/>
      <c r="H1392" s="481">
        <v>0</v>
      </c>
      <c r="I1392" s="481">
        <v>0</v>
      </c>
      <c r="J1392" s="632">
        <v>0</v>
      </c>
      <c r="K1392" s="632">
        <v>0</v>
      </c>
      <c r="L1392" s="542">
        <v>0</v>
      </c>
      <c r="M1392" s="542">
        <v>0</v>
      </c>
      <c r="N1392" s="539">
        <v>0</v>
      </c>
      <c r="O1392" s="539">
        <v>0</v>
      </c>
      <c r="P1392" s="664">
        <v>0</v>
      </c>
      <c r="Q1392" s="664">
        <v>0</v>
      </c>
    </row>
    <row r="1393" spans="2:17" s="268" customFormat="1" ht="13.5" customHeight="1">
      <c r="B1393" s="879"/>
      <c r="C1393" s="843"/>
      <c r="D1393" s="807"/>
      <c r="E1393" s="270" t="s">
        <v>33</v>
      </c>
      <c r="F1393" s="392"/>
      <c r="G1393" s="392"/>
      <c r="H1393" s="481"/>
      <c r="I1393" s="481"/>
      <c r="J1393" s="632"/>
      <c r="K1393" s="632"/>
      <c r="L1393" s="542"/>
      <c r="M1393" s="542"/>
      <c r="N1393" s="539"/>
      <c r="O1393" s="539"/>
      <c r="P1393" s="664"/>
      <c r="Q1393" s="664"/>
    </row>
    <row r="1394" spans="2:17" s="268" customFormat="1" ht="13.5" customHeight="1">
      <c r="B1394" s="879"/>
      <c r="C1394" s="843"/>
      <c r="D1394" s="807"/>
      <c r="E1394" s="270" t="s">
        <v>69</v>
      </c>
      <c r="F1394" s="392"/>
      <c r="G1394" s="392"/>
      <c r="H1394" s="481">
        <v>1400</v>
      </c>
      <c r="I1394" s="481">
        <v>0</v>
      </c>
      <c r="J1394" s="632">
        <v>1400</v>
      </c>
      <c r="K1394" s="632">
        <v>1385.6</v>
      </c>
      <c r="L1394" s="542">
        <v>1385.6</v>
      </c>
      <c r="M1394" s="542">
        <v>1385.6</v>
      </c>
      <c r="N1394" s="539">
        <v>1385.6</v>
      </c>
      <c r="O1394" s="539">
        <v>1385.6</v>
      </c>
      <c r="P1394" s="664">
        <v>0</v>
      </c>
      <c r="Q1394" s="664">
        <v>0</v>
      </c>
    </row>
    <row r="1395" spans="2:17" s="268" customFormat="1" ht="13.5" customHeight="1" thickBot="1">
      <c r="B1395" s="880"/>
      <c r="C1395" s="843"/>
      <c r="D1395" s="884"/>
      <c r="E1395" s="274" t="s">
        <v>22</v>
      </c>
      <c r="F1395" s="184"/>
      <c r="G1395" s="184"/>
      <c r="H1395" s="488"/>
      <c r="I1395" s="488"/>
      <c r="J1395" s="636"/>
      <c r="K1395" s="636"/>
      <c r="L1395" s="574"/>
      <c r="M1395" s="574"/>
      <c r="N1395" s="590"/>
      <c r="O1395" s="590"/>
      <c r="P1395" s="708"/>
      <c r="Q1395" s="708"/>
    </row>
    <row r="1396" spans="2:17" s="282" customFormat="1" ht="13.5" customHeight="1">
      <c r="B1396" s="878"/>
      <c r="C1396" s="881" t="s">
        <v>191</v>
      </c>
      <c r="D1396" s="883" t="s">
        <v>551</v>
      </c>
      <c r="E1396" s="292" t="s">
        <v>19</v>
      </c>
      <c r="F1396" s="180"/>
      <c r="G1396" s="180"/>
      <c r="H1396" s="487">
        <v>2709.87</v>
      </c>
      <c r="I1396" s="487">
        <v>2709.87</v>
      </c>
      <c r="J1396" s="635">
        <v>2709.87</v>
      </c>
      <c r="K1396" s="635">
        <v>2709.87</v>
      </c>
      <c r="L1396" s="573">
        <v>2709.8698100000001</v>
      </c>
      <c r="M1396" s="573">
        <v>2709.8698100000001</v>
      </c>
      <c r="N1396" s="584">
        <v>2709.8698100000001</v>
      </c>
      <c r="O1396" s="584">
        <v>2709.8698100000001</v>
      </c>
      <c r="P1396" s="711">
        <v>0</v>
      </c>
      <c r="Q1396" s="711">
        <v>0</v>
      </c>
    </row>
    <row r="1397" spans="2:17" s="282" customFormat="1" ht="13.5" customHeight="1">
      <c r="B1397" s="879"/>
      <c r="C1397" s="808"/>
      <c r="D1397" s="807"/>
      <c r="E1397" s="284" t="s">
        <v>20</v>
      </c>
      <c r="F1397" s="392"/>
      <c r="G1397" s="392"/>
      <c r="H1397" s="481"/>
      <c r="I1397" s="481"/>
      <c r="J1397" s="632"/>
      <c r="K1397" s="632"/>
      <c r="L1397" s="542"/>
      <c r="M1397" s="542"/>
      <c r="N1397" s="539"/>
      <c r="O1397" s="539"/>
      <c r="P1397" s="664"/>
      <c r="Q1397" s="664"/>
    </row>
    <row r="1398" spans="2:17" s="282" customFormat="1" ht="13.5" customHeight="1">
      <c r="B1398" s="879"/>
      <c r="C1398" s="808"/>
      <c r="D1398" s="807"/>
      <c r="E1398" s="284" t="s">
        <v>30</v>
      </c>
      <c r="F1398" s="392"/>
      <c r="G1398" s="392"/>
      <c r="H1398" s="481">
        <v>0</v>
      </c>
      <c r="I1398" s="481">
        <v>0</v>
      </c>
      <c r="J1398" s="632">
        <v>0</v>
      </c>
      <c r="K1398" s="632">
        <v>0</v>
      </c>
      <c r="L1398" s="542">
        <v>0</v>
      </c>
      <c r="M1398" s="542">
        <v>0</v>
      </c>
      <c r="N1398" s="539">
        <v>0</v>
      </c>
      <c r="O1398" s="539">
        <v>0</v>
      </c>
      <c r="P1398" s="664">
        <v>0</v>
      </c>
      <c r="Q1398" s="664">
        <v>0</v>
      </c>
    </row>
    <row r="1399" spans="2:17" s="282" customFormat="1" ht="13.5" customHeight="1">
      <c r="B1399" s="879"/>
      <c r="C1399" s="808"/>
      <c r="D1399" s="807"/>
      <c r="E1399" s="284" t="s">
        <v>21</v>
      </c>
      <c r="F1399" s="392"/>
      <c r="G1399" s="392"/>
      <c r="H1399" s="481">
        <v>0</v>
      </c>
      <c r="I1399" s="481">
        <v>0</v>
      </c>
      <c r="J1399" s="632">
        <v>0</v>
      </c>
      <c r="K1399" s="632">
        <v>0</v>
      </c>
      <c r="L1399" s="542">
        <v>0</v>
      </c>
      <c r="M1399" s="542">
        <v>0</v>
      </c>
      <c r="N1399" s="539">
        <v>0</v>
      </c>
      <c r="O1399" s="539">
        <v>0</v>
      </c>
      <c r="P1399" s="664">
        <v>0</v>
      </c>
      <c r="Q1399" s="664">
        <v>0</v>
      </c>
    </row>
    <row r="1400" spans="2:17" s="282" customFormat="1" ht="13.5" customHeight="1">
      <c r="B1400" s="879"/>
      <c r="C1400" s="808"/>
      <c r="D1400" s="807"/>
      <c r="E1400" s="284" t="s">
        <v>33</v>
      </c>
      <c r="F1400" s="392"/>
      <c r="G1400" s="392"/>
      <c r="H1400" s="481"/>
      <c r="I1400" s="481"/>
      <c r="J1400" s="632"/>
      <c r="K1400" s="632"/>
      <c r="L1400" s="542"/>
      <c r="M1400" s="542"/>
      <c r="N1400" s="539"/>
      <c r="O1400" s="539"/>
      <c r="P1400" s="664"/>
      <c r="Q1400" s="664"/>
    </row>
    <row r="1401" spans="2:17" s="282" customFormat="1" ht="13.5" customHeight="1">
      <c r="B1401" s="879"/>
      <c r="C1401" s="808"/>
      <c r="D1401" s="807"/>
      <c r="E1401" s="284" t="s">
        <v>69</v>
      </c>
      <c r="F1401" s="392"/>
      <c r="G1401" s="392"/>
      <c r="H1401" s="481">
        <v>2709.87</v>
      </c>
      <c r="I1401" s="481">
        <v>2709.87</v>
      </c>
      <c r="J1401" s="632">
        <v>2709.87</v>
      </c>
      <c r="K1401" s="632">
        <v>2709.87</v>
      </c>
      <c r="L1401" s="542">
        <v>2709.8698100000001</v>
      </c>
      <c r="M1401" s="542">
        <v>2709.8698100000001</v>
      </c>
      <c r="N1401" s="539">
        <v>2709.8698100000001</v>
      </c>
      <c r="O1401" s="539">
        <v>2709.8698100000001</v>
      </c>
      <c r="P1401" s="664">
        <v>0</v>
      </c>
      <c r="Q1401" s="664">
        <v>0</v>
      </c>
    </row>
    <row r="1402" spans="2:17" s="282" customFormat="1" ht="13.5" customHeight="1" thickBot="1">
      <c r="B1402" s="880"/>
      <c r="C1402" s="882"/>
      <c r="D1402" s="884"/>
      <c r="E1402" s="293" t="s">
        <v>22</v>
      </c>
      <c r="F1402" s="184"/>
      <c r="G1402" s="184"/>
      <c r="H1402" s="488"/>
      <c r="I1402" s="488"/>
      <c r="J1402" s="636"/>
      <c r="K1402" s="636"/>
      <c r="L1402" s="574"/>
      <c r="M1402" s="574"/>
      <c r="N1402" s="590"/>
      <c r="O1402" s="590"/>
      <c r="P1402" s="708"/>
      <c r="Q1402" s="708"/>
    </row>
    <row r="1403" spans="2:17" s="468" customFormat="1" ht="13.5" customHeight="1">
      <c r="B1403" s="875"/>
      <c r="C1403" s="885" t="s">
        <v>824</v>
      </c>
      <c r="D1403" s="873" t="s">
        <v>823</v>
      </c>
      <c r="E1403" s="489" t="s">
        <v>19</v>
      </c>
      <c r="F1403" s="223"/>
      <c r="G1403" s="223"/>
      <c r="H1403" s="486">
        <v>0</v>
      </c>
      <c r="I1403" s="486">
        <v>0</v>
      </c>
      <c r="J1403" s="637">
        <v>498.48</v>
      </c>
      <c r="K1403" s="637">
        <v>0</v>
      </c>
      <c r="L1403" s="723">
        <v>498.47591999999997</v>
      </c>
      <c r="M1403" s="723">
        <v>498.47591999999997</v>
      </c>
      <c r="N1403" s="722">
        <v>498.47591999999997</v>
      </c>
      <c r="O1403" s="722">
        <v>498.47591999999997</v>
      </c>
      <c r="P1403" s="721">
        <v>0</v>
      </c>
      <c r="Q1403" s="721">
        <v>0</v>
      </c>
    </row>
    <row r="1404" spans="2:17" s="468" customFormat="1" ht="13.5" customHeight="1">
      <c r="B1404" s="876"/>
      <c r="C1404" s="843"/>
      <c r="D1404" s="826"/>
      <c r="E1404" s="473" t="s">
        <v>20</v>
      </c>
      <c r="F1404" s="108"/>
      <c r="G1404" s="108"/>
      <c r="H1404" s="469"/>
      <c r="I1404" s="469"/>
      <c r="J1404" s="631"/>
      <c r="K1404" s="631"/>
      <c r="L1404" s="641"/>
      <c r="M1404" s="641"/>
      <c r="N1404" s="657"/>
      <c r="O1404" s="657"/>
      <c r="P1404" s="665"/>
      <c r="Q1404" s="665"/>
    </row>
    <row r="1405" spans="2:17" s="468" customFormat="1" ht="13.5" customHeight="1">
      <c r="B1405" s="876"/>
      <c r="C1405" s="843"/>
      <c r="D1405" s="826"/>
      <c r="E1405" s="473" t="s">
        <v>30</v>
      </c>
      <c r="F1405" s="108"/>
      <c r="G1405" s="108"/>
      <c r="H1405" s="469">
        <v>0</v>
      </c>
      <c r="I1405" s="469">
        <v>0</v>
      </c>
      <c r="J1405" s="631">
        <v>0</v>
      </c>
      <c r="K1405" s="631">
        <v>0</v>
      </c>
      <c r="L1405" s="641">
        <v>0</v>
      </c>
      <c r="M1405" s="641">
        <v>0</v>
      </c>
      <c r="N1405" s="657">
        <v>0</v>
      </c>
      <c r="O1405" s="657">
        <v>0</v>
      </c>
      <c r="P1405" s="665">
        <v>0</v>
      </c>
      <c r="Q1405" s="665">
        <v>0</v>
      </c>
    </row>
    <row r="1406" spans="2:17" s="468" customFormat="1" ht="13.5" customHeight="1">
      <c r="B1406" s="876"/>
      <c r="C1406" s="843"/>
      <c r="D1406" s="826"/>
      <c r="E1406" s="473" t="s">
        <v>21</v>
      </c>
      <c r="F1406" s="108"/>
      <c r="G1406" s="108"/>
      <c r="H1406" s="469">
        <v>0</v>
      </c>
      <c r="I1406" s="469">
        <v>0</v>
      </c>
      <c r="J1406" s="631">
        <v>0</v>
      </c>
      <c r="K1406" s="631"/>
      <c r="L1406" s="641">
        <v>0</v>
      </c>
      <c r="M1406" s="641">
        <v>0</v>
      </c>
      <c r="N1406" s="657">
        <v>0</v>
      </c>
      <c r="O1406" s="657">
        <v>0</v>
      </c>
      <c r="P1406" s="665">
        <v>0</v>
      </c>
      <c r="Q1406" s="665">
        <v>0</v>
      </c>
    </row>
    <row r="1407" spans="2:17" s="468" customFormat="1" ht="13.5" customHeight="1">
      <c r="B1407" s="876"/>
      <c r="C1407" s="843"/>
      <c r="D1407" s="826"/>
      <c r="E1407" s="473" t="s">
        <v>33</v>
      </c>
      <c r="F1407" s="108"/>
      <c r="G1407" s="108"/>
      <c r="H1407" s="469"/>
      <c r="I1407" s="469"/>
      <c r="J1407" s="631"/>
      <c r="K1407" s="631"/>
      <c r="L1407" s="641"/>
      <c r="M1407" s="641"/>
      <c r="N1407" s="657"/>
      <c r="O1407" s="657"/>
      <c r="P1407" s="665"/>
      <c r="Q1407" s="665"/>
    </row>
    <row r="1408" spans="2:17" s="468" customFormat="1" ht="13.5" customHeight="1">
      <c r="B1408" s="876"/>
      <c r="C1408" s="843"/>
      <c r="D1408" s="826"/>
      <c r="E1408" s="473" t="s">
        <v>69</v>
      </c>
      <c r="F1408" s="108"/>
      <c r="G1408" s="108"/>
      <c r="H1408" s="469">
        <v>0</v>
      </c>
      <c r="I1408" s="469">
        <v>0</v>
      </c>
      <c r="J1408" s="631">
        <v>498.48</v>
      </c>
      <c r="K1408" s="631">
        <v>0</v>
      </c>
      <c r="L1408" s="641">
        <v>498.47591999999997</v>
      </c>
      <c r="M1408" s="641">
        <v>498.47591999999997</v>
      </c>
      <c r="N1408" s="657">
        <v>498.47591999999997</v>
      </c>
      <c r="O1408" s="657">
        <v>498.47591999999997</v>
      </c>
      <c r="P1408" s="665">
        <v>0</v>
      </c>
      <c r="Q1408" s="665">
        <v>0</v>
      </c>
    </row>
    <row r="1409" spans="2:17" s="468" customFormat="1" ht="13.5" customHeight="1" thickBot="1">
      <c r="B1409" s="876"/>
      <c r="C1409" s="843"/>
      <c r="D1409" s="826"/>
      <c r="E1409" s="633" t="s">
        <v>22</v>
      </c>
      <c r="F1409" s="108"/>
      <c r="G1409" s="108"/>
      <c r="H1409" s="631"/>
      <c r="I1409" s="631"/>
      <c r="J1409" s="631"/>
      <c r="K1409" s="631"/>
      <c r="L1409" s="641"/>
      <c r="M1409" s="641"/>
      <c r="N1409" s="657"/>
      <c r="O1409" s="657"/>
      <c r="P1409" s="665"/>
      <c r="Q1409" s="665"/>
    </row>
    <row r="1410" spans="2:17" s="629" customFormat="1" ht="13.5" customHeight="1">
      <c r="B1410" s="878"/>
      <c r="C1410" s="881" t="s">
        <v>895</v>
      </c>
      <c r="D1410" s="883" t="s">
        <v>886</v>
      </c>
      <c r="E1410" s="638" t="s">
        <v>19</v>
      </c>
      <c r="F1410" s="180"/>
      <c r="G1410" s="180"/>
      <c r="H1410" s="635">
        <v>0</v>
      </c>
      <c r="I1410" s="635">
        <v>0</v>
      </c>
      <c r="J1410" s="635">
        <v>0</v>
      </c>
      <c r="K1410" s="635">
        <v>0</v>
      </c>
      <c r="L1410" s="573">
        <v>31399.200000000001</v>
      </c>
      <c r="M1410" s="573">
        <v>0</v>
      </c>
      <c r="N1410" s="584">
        <v>2158.3000000000002</v>
      </c>
      <c r="O1410" s="584">
        <v>0</v>
      </c>
      <c r="P1410" s="711">
        <v>0</v>
      </c>
      <c r="Q1410" s="711">
        <v>0</v>
      </c>
    </row>
    <row r="1411" spans="2:17" s="629" customFormat="1" ht="13.5" customHeight="1">
      <c r="B1411" s="879"/>
      <c r="C1411" s="808"/>
      <c r="D1411" s="807"/>
      <c r="E1411" s="634" t="s">
        <v>20</v>
      </c>
      <c r="F1411" s="534"/>
      <c r="G1411" s="534"/>
      <c r="H1411" s="632"/>
      <c r="I1411" s="632"/>
      <c r="J1411" s="632"/>
      <c r="K1411" s="632"/>
      <c r="L1411" s="542"/>
      <c r="M1411" s="542"/>
      <c r="N1411" s="539"/>
      <c r="O1411" s="539"/>
      <c r="P1411" s="664"/>
      <c r="Q1411" s="664"/>
    </row>
    <row r="1412" spans="2:17" s="629" customFormat="1" ht="13.5" customHeight="1">
      <c r="B1412" s="879"/>
      <c r="C1412" s="808"/>
      <c r="D1412" s="807"/>
      <c r="E1412" s="634" t="s">
        <v>30</v>
      </c>
      <c r="F1412" s="534"/>
      <c r="G1412" s="534"/>
      <c r="H1412" s="632">
        <v>0</v>
      </c>
      <c r="I1412" s="632">
        <v>0</v>
      </c>
      <c r="J1412" s="632">
        <v>0</v>
      </c>
      <c r="K1412" s="632">
        <v>0</v>
      </c>
      <c r="L1412" s="542">
        <v>0</v>
      </c>
      <c r="M1412" s="542">
        <v>0</v>
      </c>
      <c r="N1412" s="539">
        <v>0</v>
      </c>
      <c r="O1412" s="539">
        <v>0</v>
      </c>
      <c r="P1412" s="664">
        <v>0</v>
      </c>
      <c r="Q1412" s="664">
        <v>0</v>
      </c>
    </row>
    <row r="1413" spans="2:17" s="629" customFormat="1" ht="13.5" customHeight="1">
      <c r="B1413" s="879"/>
      <c r="C1413" s="808"/>
      <c r="D1413" s="807"/>
      <c r="E1413" s="634" t="s">
        <v>21</v>
      </c>
      <c r="F1413" s="534"/>
      <c r="G1413" s="534"/>
      <c r="H1413" s="632">
        <v>0</v>
      </c>
      <c r="I1413" s="632">
        <v>0</v>
      </c>
      <c r="J1413" s="632">
        <v>0</v>
      </c>
      <c r="K1413" s="632">
        <v>0</v>
      </c>
      <c r="L1413" s="542">
        <v>31399.200000000001</v>
      </c>
      <c r="M1413" s="542">
        <v>0</v>
      </c>
      <c r="N1413" s="539">
        <v>2158.3000000000002</v>
      </c>
      <c r="O1413" s="539">
        <v>0</v>
      </c>
      <c r="P1413" s="664">
        <v>0</v>
      </c>
      <c r="Q1413" s="664">
        <v>0</v>
      </c>
    </row>
    <row r="1414" spans="2:17" s="629" customFormat="1" ht="13.5" customHeight="1">
      <c r="B1414" s="879"/>
      <c r="C1414" s="808"/>
      <c r="D1414" s="807"/>
      <c r="E1414" s="634" t="s">
        <v>33</v>
      </c>
      <c r="F1414" s="534"/>
      <c r="G1414" s="534"/>
      <c r="H1414" s="632"/>
      <c r="I1414" s="632"/>
      <c r="J1414" s="632"/>
      <c r="K1414" s="632"/>
      <c r="L1414" s="542"/>
      <c r="M1414" s="542"/>
      <c r="N1414" s="539"/>
      <c r="O1414" s="539"/>
      <c r="P1414" s="664"/>
      <c r="Q1414" s="664"/>
    </row>
    <row r="1415" spans="2:17" s="629" customFormat="1" ht="13.5" customHeight="1">
      <c r="B1415" s="879"/>
      <c r="C1415" s="808"/>
      <c r="D1415" s="807"/>
      <c r="E1415" s="634" t="s">
        <v>69</v>
      </c>
      <c r="F1415" s="534"/>
      <c r="G1415" s="534"/>
      <c r="H1415" s="632">
        <v>0</v>
      </c>
      <c r="I1415" s="632">
        <v>0</v>
      </c>
      <c r="J1415" s="632">
        <v>0</v>
      </c>
      <c r="K1415" s="632">
        <v>0</v>
      </c>
      <c r="L1415" s="542">
        <v>0</v>
      </c>
      <c r="M1415" s="542">
        <v>0</v>
      </c>
      <c r="N1415" s="539">
        <v>0</v>
      </c>
      <c r="O1415" s="539">
        <v>0</v>
      </c>
      <c r="P1415" s="664">
        <v>0</v>
      </c>
      <c r="Q1415" s="664">
        <v>0</v>
      </c>
    </row>
    <row r="1416" spans="2:17" s="629" customFormat="1" ht="13.5" customHeight="1" thickBot="1">
      <c r="B1416" s="899"/>
      <c r="C1416" s="798"/>
      <c r="D1416" s="800"/>
      <c r="E1416" s="633" t="s">
        <v>22</v>
      </c>
      <c r="F1416" s="108"/>
      <c r="G1416" s="108"/>
      <c r="H1416" s="631"/>
      <c r="I1416" s="631"/>
      <c r="J1416" s="631"/>
      <c r="K1416" s="631"/>
      <c r="L1416" s="641"/>
      <c r="M1416" s="641"/>
      <c r="N1416" s="657"/>
      <c r="O1416" s="657"/>
      <c r="P1416" s="665"/>
      <c r="Q1416" s="665"/>
    </row>
    <row r="1417" spans="2:17" s="629" customFormat="1" ht="13.5" customHeight="1">
      <c r="B1417" s="878"/>
      <c r="C1417" s="881" t="s">
        <v>821</v>
      </c>
      <c r="D1417" s="883" t="s">
        <v>887</v>
      </c>
      <c r="E1417" s="638" t="s">
        <v>19</v>
      </c>
      <c r="F1417" s="180"/>
      <c r="G1417" s="180"/>
      <c r="H1417" s="635">
        <v>0</v>
      </c>
      <c r="I1417" s="635">
        <v>0</v>
      </c>
      <c r="J1417" s="635">
        <v>0</v>
      </c>
      <c r="K1417" s="635">
        <v>0</v>
      </c>
      <c r="L1417" s="573">
        <v>313.392</v>
      </c>
      <c r="M1417" s="573">
        <v>0</v>
      </c>
      <c r="N1417" s="584">
        <v>21.582999999999998</v>
      </c>
      <c r="O1417" s="584">
        <v>21.582999999999998</v>
      </c>
      <c r="P1417" s="711">
        <v>0</v>
      </c>
      <c r="Q1417" s="711">
        <v>0</v>
      </c>
    </row>
    <row r="1418" spans="2:17" s="629" customFormat="1" ht="13.5" customHeight="1">
      <c r="B1418" s="879"/>
      <c r="C1418" s="808"/>
      <c r="D1418" s="807"/>
      <c r="E1418" s="634" t="s">
        <v>20</v>
      </c>
      <c r="F1418" s="534"/>
      <c r="G1418" s="534"/>
      <c r="H1418" s="632"/>
      <c r="I1418" s="632"/>
      <c r="J1418" s="632"/>
      <c r="K1418" s="632"/>
      <c r="L1418" s="542"/>
      <c r="M1418" s="542"/>
      <c r="N1418" s="539"/>
      <c r="O1418" s="539"/>
      <c r="P1418" s="664"/>
      <c r="Q1418" s="664"/>
    </row>
    <row r="1419" spans="2:17" s="629" customFormat="1" ht="13.5" customHeight="1">
      <c r="B1419" s="879"/>
      <c r="C1419" s="808"/>
      <c r="D1419" s="807"/>
      <c r="E1419" s="634" t="s">
        <v>30</v>
      </c>
      <c r="F1419" s="534"/>
      <c r="G1419" s="534"/>
      <c r="H1419" s="632">
        <v>0</v>
      </c>
      <c r="I1419" s="632">
        <v>0</v>
      </c>
      <c r="J1419" s="632">
        <v>0</v>
      </c>
      <c r="K1419" s="632">
        <v>0</v>
      </c>
      <c r="L1419" s="542">
        <v>0</v>
      </c>
      <c r="M1419" s="542">
        <v>0</v>
      </c>
      <c r="N1419" s="539">
        <v>0</v>
      </c>
      <c r="O1419" s="539">
        <v>0</v>
      </c>
      <c r="P1419" s="664">
        <v>0</v>
      </c>
      <c r="Q1419" s="664">
        <v>0</v>
      </c>
    </row>
    <row r="1420" spans="2:17" s="629" customFormat="1" ht="13.5" customHeight="1">
      <c r="B1420" s="879"/>
      <c r="C1420" s="808"/>
      <c r="D1420" s="807"/>
      <c r="E1420" s="634" t="s">
        <v>21</v>
      </c>
      <c r="F1420" s="534"/>
      <c r="G1420" s="534"/>
      <c r="H1420" s="632">
        <v>0</v>
      </c>
      <c r="I1420" s="632">
        <v>0</v>
      </c>
      <c r="J1420" s="632">
        <v>0</v>
      </c>
      <c r="K1420" s="632">
        <v>0</v>
      </c>
      <c r="L1420" s="542">
        <v>0</v>
      </c>
      <c r="M1420" s="542">
        <v>0</v>
      </c>
      <c r="N1420" s="539">
        <v>0</v>
      </c>
      <c r="O1420" s="539">
        <v>0</v>
      </c>
      <c r="P1420" s="664">
        <v>0</v>
      </c>
      <c r="Q1420" s="664">
        <v>0</v>
      </c>
    </row>
    <row r="1421" spans="2:17" s="629" customFormat="1" ht="13.5" customHeight="1">
      <c r="B1421" s="879"/>
      <c r="C1421" s="808"/>
      <c r="D1421" s="807"/>
      <c r="E1421" s="634" t="s">
        <v>33</v>
      </c>
      <c r="F1421" s="534"/>
      <c r="G1421" s="534"/>
      <c r="H1421" s="632"/>
      <c r="I1421" s="632"/>
      <c r="J1421" s="632"/>
      <c r="K1421" s="632"/>
      <c r="L1421" s="542"/>
      <c r="M1421" s="542"/>
      <c r="N1421" s="539"/>
      <c r="O1421" s="539"/>
      <c r="P1421" s="664"/>
      <c r="Q1421" s="664"/>
    </row>
    <row r="1422" spans="2:17" s="629" customFormat="1" ht="13.5" customHeight="1">
      <c r="B1422" s="879"/>
      <c r="C1422" s="808"/>
      <c r="D1422" s="807"/>
      <c r="E1422" s="634" t="s">
        <v>69</v>
      </c>
      <c r="F1422" s="534"/>
      <c r="G1422" s="534"/>
      <c r="H1422" s="632">
        <v>0</v>
      </c>
      <c r="I1422" s="632">
        <v>0</v>
      </c>
      <c r="J1422" s="632">
        <v>0</v>
      </c>
      <c r="K1422" s="632">
        <v>0</v>
      </c>
      <c r="L1422" s="542">
        <v>313.392</v>
      </c>
      <c r="M1422" s="542">
        <v>0</v>
      </c>
      <c r="N1422" s="539">
        <v>21.582999999999998</v>
      </c>
      <c r="O1422" s="539">
        <v>21.582999999999998</v>
      </c>
      <c r="P1422" s="664">
        <v>0</v>
      </c>
      <c r="Q1422" s="664">
        <v>0</v>
      </c>
    </row>
    <row r="1423" spans="2:17" s="629" customFormat="1" ht="13.5" customHeight="1" thickBot="1">
      <c r="B1423" s="880"/>
      <c r="C1423" s="882"/>
      <c r="D1423" s="884"/>
      <c r="E1423" s="639" t="s">
        <v>22</v>
      </c>
      <c r="F1423" s="184"/>
      <c r="G1423" s="184"/>
      <c r="H1423" s="636"/>
      <c r="I1423" s="636"/>
      <c r="J1423" s="636"/>
      <c r="K1423" s="636"/>
      <c r="L1423" s="574"/>
      <c r="M1423" s="574"/>
      <c r="N1423" s="590"/>
      <c r="O1423" s="590"/>
      <c r="P1423" s="708"/>
      <c r="Q1423" s="708"/>
    </row>
    <row r="1424" spans="2:17" ht="13.5" customHeight="1">
      <c r="B1424" s="939" t="s">
        <v>358</v>
      </c>
      <c r="C1424" s="870" t="s">
        <v>140</v>
      </c>
      <c r="D1424" s="870" t="s">
        <v>535</v>
      </c>
      <c r="E1424" s="289" t="s">
        <v>19</v>
      </c>
      <c r="F1424" s="296">
        <f t="shared" ref="F1424:G1424" si="598">F1426+F1427+F1429</f>
        <v>3740.41</v>
      </c>
      <c r="G1424" s="296">
        <f t="shared" si="598"/>
        <v>3740.41</v>
      </c>
      <c r="H1424" s="296">
        <f>H1426+H1427+H1429</f>
        <v>884.92</v>
      </c>
      <c r="I1424" s="296">
        <f t="shared" ref="I1424" si="599">I1426+I1427+I1429</f>
        <v>672.5200000000001</v>
      </c>
      <c r="J1424" s="296">
        <f>J1426+J1427+J1429</f>
        <v>1964.46</v>
      </c>
      <c r="K1424" s="296">
        <f t="shared" ref="K1424" si="600">K1426+K1427+K1429</f>
        <v>1734.42</v>
      </c>
      <c r="L1424" s="653">
        <f t="shared" ref="L1424:M1424" si="601">L1426+L1427+L1429</f>
        <v>3380.8635899999999</v>
      </c>
      <c r="M1424" s="653">
        <f t="shared" si="601"/>
        <v>2783.9051199999999</v>
      </c>
      <c r="N1424" s="653">
        <f>N1426+N1427+N1429</f>
        <v>4132.0708600000007</v>
      </c>
      <c r="O1424" s="653">
        <f t="shared" ref="O1424:Q1424" si="602">O1426+O1427+O1429</f>
        <v>4132.0708600000007</v>
      </c>
      <c r="P1424" s="653">
        <f t="shared" si="602"/>
        <v>4087.56</v>
      </c>
      <c r="Q1424" s="653">
        <f t="shared" si="602"/>
        <v>4087.56</v>
      </c>
    </row>
    <row r="1425" spans="2:17" ht="13.5" customHeight="1">
      <c r="B1425" s="868"/>
      <c r="C1425" s="871"/>
      <c r="D1425" s="871"/>
      <c r="E1425" s="277" t="s">
        <v>20</v>
      </c>
      <c r="F1425" s="316"/>
      <c r="G1425" s="316"/>
      <c r="H1425" s="390"/>
      <c r="I1425" s="390"/>
      <c r="J1425" s="478"/>
      <c r="K1425" s="478"/>
      <c r="L1425" s="572"/>
      <c r="M1425" s="572"/>
      <c r="N1425" s="572"/>
      <c r="O1425" s="572"/>
      <c r="P1425" s="572"/>
      <c r="Q1425" s="572"/>
    </row>
    <row r="1426" spans="2:17" ht="13.5" customHeight="1">
      <c r="B1426" s="868"/>
      <c r="C1426" s="871"/>
      <c r="D1426" s="871"/>
      <c r="E1426" s="277" t="s">
        <v>30</v>
      </c>
      <c r="F1426" s="316">
        <f>F1433+F1440</f>
        <v>0</v>
      </c>
      <c r="G1426" s="316">
        <f>G1433+G1440</f>
        <v>0</v>
      </c>
      <c r="H1426" s="390">
        <f>H1433+H1440+H1454</f>
        <v>0</v>
      </c>
      <c r="I1426" s="390">
        <f t="shared" ref="I1426" si="603">I1433+I1440+I1454</f>
        <v>0</v>
      </c>
      <c r="J1426" s="478">
        <f>J1433+J1440+J1454+J1461</f>
        <v>0</v>
      </c>
      <c r="K1426" s="478">
        <f t="shared" ref="K1426" si="604">K1433+K1440+K1454+K1461</f>
        <v>0</v>
      </c>
      <c r="L1426" s="572">
        <f t="shared" ref="L1426:M1426" si="605">L1433+L1440+L1454+L1461</f>
        <v>0</v>
      </c>
      <c r="M1426" s="572">
        <f t="shared" si="605"/>
        <v>0</v>
      </c>
      <c r="N1426" s="572">
        <f>N1433+N1440+N1447+N1454+N1461+N1468</f>
        <v>0</v>
      </c>
      <c r="O1426" s="572">
        <f t="shared" ref="O1426:Q1426" si="606">O1433+O1440+O1447+O1454+O1461+O1468</f>
        <v>0</v>
      </c>
      <c r="P1426" s="572">
        <f t="shared" si="606"/>
        <v>0</v>
      </c>
      <c r="Q1426" s="572">
        <f t="shared" si="606"/>
        <v>0</v>
      </c>
    </row>
    <row r="1427" spans="2:17" ht="13.5" customHeight="1">
      <c r="B1427" s="868"/>
      <c r="C1427" s="871"/>
      <c r="D1427" s="871"/>
      <c r="E1427" s="277" t="s">
        <v>21</v>
      </c>
      <c r="F1427" s="316">
        <f>F1434+F1441</f>
        <v>0</v>
      </c>
      <c r="G1427" s="316">
        <f>G1434+G1441</f>
        <v>0</v>
      </c>
      <c r="H1427" s="390">
        <f>H1434+H1441+H1455</f>
        <v>0</v>
      </c>
      <c r="I1427" s="390">
        <f t="shared" ref="I1427" si="607">I1434+I1441+I1455</f>
        <v>0</v>
      </c>
      <c r="J1427" s="478">
        <f>J1434+J1441+J1455+J1462</f>
        <v>0</v>
      </c>
      <c r="K1427" s="478">
        <f t="shared" ref="K1427" si="608">K1434+K1441+K1455+K1462</f>
        <v>0</v>
      </c>
      <c r="L1427" s="572">
        <f t="shared" ref="L1427:M1427" si="609">L1434+L1441+L1455+L1462</f>
        <v>0</v>
      </c>
      <c r="M1427" s="572">
        <f t="shared" si="609"/>
        <v>0</v>
      </c>
      <c r="N1427" s="572">
        <f>N1434+N1441+N1448+N1455+N1462+N1469</f>
        <v>0</v>
      </c>
      <c r="O1427" s="572">
        <f t="shared" ref="O1427:Q1427" si="610">O1434+O1441+O1448+O1455+O1462+O1469</f>
        <v>0</v>
      </c>
      <c r="P1427" s="572">
        <f t="shared" si="610"/>
        <v>0</v>
      </c>
      <c r="Q1427" s="572">
        <f t="shared" si="610"/>
        <v>0</v>
      </c>
    </row>
    <row r="1428" spans="2:17" ht="13.5" customHeight="1">
      <c r="B1428" s="868"/>
      <c r="C1428" s="871"/>
      <c r="D1428" s="871"/>
      <c r="E1428" s="277" t="s">
        <v>33</v>
      </c>
      <c r="F1428" s="316"/>
      <c r="G1428" s="316"/>
      <c r="H1428" s="390"/>
      <c r="I1428" s="390"/>
      <c r="J1428" s="478"/>
      <c r="K1428" s="478"/>
      <c r="L1428" s="572"/>
      <c r="M1428" s="572"/>
      <c r="N1428" s="572"/>
      <c r="O1428" s="572"/>
      <c r="P1428" s="572"/>
      <c r="Q1428" s="572"/>
    </row>
    <row r="1429" spans="2:17" ht="13.5" customHeight="1">
      <c r="B1429" s="868"/>
      <c r="C1429" s="871"/>
      <c r="D1429" s="871"/>
      <c r="E1429" s="277" t="s">
        <v>69</v>
      </c>
      <c r="F1429" s="316">
        <v>3740.41</v>
      </c>
      <c r="G1429" s="316">
        <v>3740.41</v>
      </c>
      <c r="H1429" s="390">
        <f>H1436+H1443+H1457</f>
        <v>884.92</v>
      </c>
      <c r="I1429" s="390">
        <f t="shared" ref="I1429" si="611">I1436+I1443+I1457</f>
        <v>672.5200000000001</v>
      </c>
      <c r="J1429" s="498">
        <f>J1436+J1443+J1457+J1464</f>
        <v>1964.46</v>
      </c>
      <c r="K1429" s="498">
        <f t="shared" ref="K1429" si="612">K1436+K1443+K1457+K1464</f>
        <v>1734.42</v>
      </c>
      <c r="L1429" s="572">
        <f t="shared" ref="L1429:M1429" si="613">L1436+L1443+L1457+L1464</f>
        <v>3380.8635899999999</v>
      </c>
      <c r="M1429" s="572">
        <f t="shared" si="613"/>
        <v>2783.9051199999999</v>
      </c>
      <c r="N1429" s="572">
        <f>N1436+N1443+N1450+N1457+N1464+N1471</f>
        <v>4132.0708600000007</v>
      </c>
      <c r="O1429" s="572">
        <f t="shared" ref="O1429:Q1429" si="614">O1436+O1443+O1450+O1457+O1464+O1471</f>
        <v>4132.0708600000007</v>
      </c>
      <c r="P1429" s="572">
        <f t="shared" si="614"/>
        <v>4087.56</v>
      </c>
      <c r="Q1429" s="572">
        <f t="shared" si="614"/>
        <v>4087.56</v>
      </c>
    </row>
    <row r="1430" spans="2:17" ht="13.5" customHeight="1" thickBot="1">
      <c r="B1430" s="869"/>
      <c r="C1430" s="872"/>
      <c r="D1430" s="872"/>
      <c r="E1430" s="278" t="s">
        <v>22</v>
      </c>
      <c r="F1430" s="202"/>
      <c r="G1430" s="202"/>
      <c r="H1430" s="202"/>
      <c r="I1430" s="202"/>
      <c r="J1430" s="202"/>
      <c r="K1430" s="202"/>
      <c r="L1430" s="576"/>
      <c r="M1430" s="576"/>
      <c r="N1430" s="576"/>
      <c r="O1430" s="576"/>
      <c r="P1430" s="576"/>
      <c r="Q1430" s="576"/>
    </row>
    <row r="1431" spans="2:17" ht="13.5" customHeight="1">
      <c r="B1431" s="875"/>
      <c r="C1431" s="885" t="s">
        <v>189</v>
      </c>
      <c r="D1431" s="885" t="s">
        <v>398</v>
      </c>
      <c r="E1431" s="213" t="s">
        <v>19</v>
      </c>
      <c r="F1431" s="223"/>
      <c r="G1431" s="223"/>
      <c r="H1431" s="486">
        <v>703.62</v>
      </c>
      <c r="I1431" s="486">
        <v>516.32000000000005</v>
      </c>
      <c r="J1431" s="637">
        <v>1472.21</v>
      </c>
      <c r="K1431" s="637">
        <v>1308.8900000000001</v>
      </c>
      <c r="L1431" s="723">
        <v>2391.9209999999998</v>
      </c>
      <c r="M1431" s="723">
        <v>2088.05071</v>
      </c>
      <c r="N1431" s="722">
        <v>2801.7968099999998</v>
      </c>
      <c r="O1431" s="722">
        <v>2801.7968099999998</v>
      </c>
      <c r="P1431" s="652">
        <v>3907.56</v>
      </c>
      <c r="Q1431" s="652">
        <v>3907.56</v>
      </c>
    </row>
    <row r="1432" spans="2:17" ht="13.5" customHeight="1">
      <c r="B1432" s="876"/>
      <c r="C1432" s="843"/>
      <c r="D1432" s="843"/>
      <c r="E1432" s="208" t="s">
        <v>20</v>
      </c>
      <c r="F1432" s="108"/>
      <c r="G1432" s="108"/>
      <c r="H1432" s="469"/>
      <c r="I1432" s="469"/>
      <c r="J1432" s="631"/>
      <c r="K1432" s="631"/>
      <c r="L1432" s="641"/>
      <c r="M1432" s="641"/>
      <c r="N1432" s="657"/>
      <c r="O1432" s="657"/>
      <c r="P1432" s="540"/>
      <c r="Q1432" s="540"/>
    </row>
    <row r="1433" spans="2:17" ht="13.5" customHeight="1">
      <c r="B1433" s="876"/>
      <c r="C1433" s="843"/>
      <c r="D1433" s="843"/>
      <c r="E1433" s="208" t="s">
        <v>30</v>
      </c>
      <c r="F1433" s="108"/>
      <c r="G1433" s="108"/>
      <c r="H1433" s="469">
        <v>0</v>
      </c>
      <c r="I1433" s="469">
        <v>0</v>
      </c>
      <c r="J1433" s="631">
        <v>0</v>
      </c>
      <c r="K1433" s="631">
        <v>0</v>
      </c>
      <c r="L1433" s="641">
        <v>0</v>
      </c>
      <c r="M1433" s="641">
        <v>0</v>
      </c>
      <c r="N1433" s="657">
        <v>0</v>
      </c>
      <c r="O1433" s="657">
        <v>0</v>
      </c>
      <c r="P1433" s="540">
        <v>0</v>
      </c>
      <c r="Q1433" s="540">
        <v>0</v>
      </c>
    </row>
    <row r="1434" spans="2:17" ht="13.5" customHeight="1">
      <c r="B1434" s="876"/>
      <c r="C1434" s="843"/>
      <c r="D1434" s="843"/>
      <c r="E1434" s="208" t="s">
        <v>21</v>
      </c>
      <c r="F1434" s="108"/>
      <c r="G1434" s="108"/>
      <c r="H1434" s="469">
        <v>0</v>
      </c>
      <c r="I1434" s="469">
        <v>0</v>
      </c>
      <c r="J1434" s="631">
        <v>0</v>
      </c>
      <c r="K1434" s="631">
        <v>0</v>
      </c>
      <c r="L1434" s="641">
        <v>0</v>
      </c>
      <c r="M1434" s="641">
        <v>0</v>
      </c>
      <c r="N1434" s="657">
        <v>0</v>
      </c>
      <c r="O1434" s="657">
        <v>0</v>
      </c>
      <c r="P1434" s="540">
        <v>0</v>
      </c>
      <c r="Q1434" s="540">
        <v>0</v>
      </c>
    </row>
    <row r="1435" spans="2:17" ht="13.5" customHeight="1">
      <c r="B1435" s="876"/>
      <c r="C1435" s="843"/>
      <c r="D1435" s="843"/>
      <c r="E1435" s="208" t="s">
        <v>33</v>
      </c>
      <c r="F1435" s="108"/>
      <c r="G1435" s="108"/>
      <c r="H1435" s="469"/>
      <c r="I1435" s="469"/>
      <c r="J1435" s="631"/>
      <c r="K1435" s="631"/>
      <c r="L1435" s="641"/>
      <c r="M1435" s="641"/>
      <c r="N1435" s="657"/>
      <c r="O1435" s="657"/>
      <c r="P1435" s="540"/>
      <c r="Q1435" s="540"/>
    </row>
    <row r="1436" spans="2:17" ht="13.5" customHeight="1">
      <c r="B1436" s="876"/>
      <c r="C1436" s="843"/>
      <c r="D1436" s="843"/>
      <c r="E1436" s="208" t="s">
        <v>69</v>
      </c>
      <c r="F1436" s="108"/>
      <c r="G1436" s="108"/>
      <c r="H1436" s="469">
        <v>703.62</v>
      </c>
      <c r="I1436" s="469">
        <v>516.32000000000005</v>
      </c>
      <c r="J1436" s="631">
        <v>1472.21</v>
      </c>
      <c r="K1436" s="631">
        <v>1308.8900000000001</v>
      </c>
      <c r="L1436" s="641">
        <v>2391.9209999999998</v>
      </c>
      <c r="M1436" s="641">
        <v>2088.05071</v>
      </c>
      <c r="N1436" s="657">
        <v>2801.7968099999998</v>
      </c>
      <c r="O1436" s="657">
        <v>2801.7968099999998</v>
      </c>
      <c r="P1436" s="540">
        <v>3907.56</v>
      </c>
      <c r="Q1436" s="540">
        <v>3907.56</v>
      </c>
    </row>
    <row r="1437" spans="2:17" ht="13.5" customHeight="1" thickBot="1">
      <c r="B1437" s="877"/>
      <c r="C1437" s="886"/>
      <c r="D1437" s="886"/>
      <c r="E1437" s="214" t="s">
        <v>22</v>
      </c>
      <c r="F1437" s="184"/>
      <c r="G1437" s="184"/>
      <c r="H1437" s="248"/>
      <c r="I1437" s="248"/>
      <c r="J1437" s="636"/>
      <c r="K1437" s="636"/>
      <c r="L1437" s="574"/>
      <c r="M1437" s="574"/>
      <c r="N1437" s="590"/>
      <c r="O1437" s="590"/>
      <c r="P1437" s="579"/>
      <c r="Q1437" s="579"/>
    </row>
    <row r="1438" spans="2:17" ht="13.5" customHeight="1">
      <c r="B1438" s="878"/>
      <c r="C1438" s="881" t="s">
        <v>185</v>
      </c>
      <c r="D1438" s="883" t="s">
        <v>398</v>
      </c>
      <c r="E1438" s="213" t="s">
        <v>19</v>
      </c>
      <c r="F1438" s="223"/>
      <c r="G1438" s="223"/>
      <c r="H1438" s="486">
        <v>140</v>
      </c>
      <c r="I1438" s="486">
        <v>140</v>
      </c>
      <c r="J1438" s="637">
        <v>374.25</v>
      </c>
      <c r="K1438" s="637">
        <v>349.94</v>
      </c>
      <c r="L1438" s="723">
        <v>581.04100000000005</v>
      </c>
      <c r="M1438" s="723">
        <v>572.33627000000001</v>
      </c>
      <c r="N1438" s="722">
        <v>844.56566999999995</v>
      </c>
      <c r="O1438" s="722">
        <v>844.56566999999995</v>
      </c>
      <c r="P1438" s="721">
        <v>0</v>
      </c>
      <c r="Q1438" s="721">
        <v>0</v>
      </c>
    </row>
    <row r="1439" spans="2:17" ht="13.5" customHeight="1">
      <c r="B1439" s="879"/>
      <c r="C1439" s="808"/>
      <c r="D1439" s="807"/>
      <c r="E1439" s="208" t="s">
        <v>20</v>
      </c>
      <c r="F1439" s="108"/>
      <c r="G1439" s="108"/>
      <c r="H1439" s="469"/>
      <c r="I1439" s="469"/>
      <c r="J1439" s="631"/>
      <c r="K1439" s="631"/>
      <c r="L1439" s="641"/>
      <c r="M1439" s="641"/>
      <c r="N1439" s="657"/>
      <c r="O1439" s="657"/>
      <c r="P1439" s="665"/>
      <c r="Q1439" s="665"/>
    </row>
    <row r="1440" spans="2:17" ht="13.5" customHeight="1">
      <c r="B1440" s="879"/>
      <c r="C1440" s="808"/>
      <c r="D1440" s="807"/>
      <c r="E1440" s="208" t="s">
        <v>30</v>
      </c>
      <c r="F1440" s="108"/>
      <c r="G1440" s="108"/>
      <c r="H1440" s="469">
        <v>0</v>
      </c>
      <c r="I1440" s="469">
        <v>0</v>
      </c>
      <c r="J1440" s="631">
        <v>0</v>
      </c>
      <c r="K1440" s="631">
        <v>0</v>
      </c>
      <c r="L1440" s="641">
        <v>0</v>
      </c>
      <c r="M1440" s="641">
        <v>0</v>
      </c>
      <c r="N1440" s="657">
        <v>0</v>
      </c>
      <c r="O1440" s="657">
        <v>0</v>
      </c>
      <c r="P1440" s="665">
        <v>0</v>
      </c>
      <c r="Q1440" s="665">
        <v>0</v>
      </c>
    </row>
    <row r="1441" spans="2:17" ht="13.5" customHeight="1">
      <c r="B1441" s="879"/>
      <c r="C1441" s="808"/>
      <c r="D1441" s="807"/>
      <c r="E1441" s="208" t="s">
        <v>21</v>
      </c>
      <c r="F1441" s="108"/>
      <c r="G1441" s="108"/>
      <c r="H1441" s="469">
        <v>0</v>
      </c>
      <c r="I1441" s="469">
        <v>0</v>
      </c>
      <c r="J1441" s="631">
        <v>0</v>
      </c>
      <c r="K1441" s="631">
        <v>0</v>
      </c>
      <c r="L1441" s="641">
        <v>0</v>
      </c>
      <c r="M1441" s="641">
        <v>0</v>
      </c>
      <c r="N1441" s="657">
        <v>0</v>
      </c>
      <c r="O1441" s="657">
        <v>0</v>
      </c>
      <c r="P1441" s="665">
        <v>0</v>
      </c>
      <c r="Q1441" s="665">
        <v>0</v>
      </c>
    </row>
    <row r="1442" spans="2:17" ht="13.5" customHeight="1">
      <c r="B1442" s="879"/>
      <c r="C1442" s="808"/>
      <c r="D1442" s="807"/>
      <c r="E1442" s="208" t="s">
        <v>33</v>
      </c>
      <c r="F1442" s="108"/>
      <c r="G1442" s="108"/>
      <c r="H1442" s="469"/>
      <c r="I1442" s="469"/>
      <c r="J1442" s="631"/>
      <c r="K1442" s="631"/>
      <c r="L1442" s="641"/>
      <c r="M1442" s="641"/>
      <c r="N1442" s="657"/>
      <c r="O1442" s="657"/>
      <c r="P1442" s="665"/>
      <c r="Q1442" s="665"/>
    </row>
    <row r="1443" spans="2:17" ht="13.5" customHeight="1">
      <c r="B1443" s="879"/>
      <c r="C1443" s="808"/>
      <c r="D1443" s="807"/>
      <c r="E1443" s="208" t="s">
        <v>69</v>
      </c>
      <c r="F1443" s="108"/>
      <c r="G1443" s="108"/>
      <c r="H1443" s="469">
        <v>140</v>
      </c>
      <c r="I1443" s="469">
        <v>140</v>
      </c>
      <c r="J1443" s="631">
        <v>374.25</v>
      </c>
      <c r="K1443" s="631">
        <v>349.94</v>
      </c>
      <c r="L1443" s="641">
        <v>581.04100000000005</v>
      </c>
      <c r="M1443" s="641">
        <v>572.33627000000001</v>
      </c>
      <c r="N1443" s="657">
        <v>844.56566999999995</v>
      </c>
      <c r="O1443" s="657">
        <v>844.56566999999995</v>
      </c>
      <c r="P1443" s="665">
        <v>0</v>
      </c>
      <c r="Q1443" s="665">
        <v>0</v>
      </c>
    </row>
    <row r="1444" spans="2:17" ht="13.5" customHeight="1" thickBot="1">
      <c r="B1444" s="899"/>
      <c r="C1444" s="798"/>
      <c r="D1444" s="800"/>
      <c r="E1444" s="387" t="s">
        <v>22</v>
      </c>
      <c r="F1444" s="108"/>
      <c r="G1444" s="108"/>
      <c r="H1444" s="469"/>
      <c r="I1444" s="469"/>
      <c r="J1444" s="631"/>
      <c r="K1444" s="631"/>
      <c r="L1444" s="641"/>
      <c r="M1444" s="641"/>
      <c r="N1444" s="657"/>
      <c r="O1444" s="657"/>
      <c r="P1444" s="665"/>
      <c r="Q1444" s="665"/>
    </row>
    <row r="1445" spans="2:17" s="691" customFormat="1" ht="13.5" customHeight="1">
      <c r="B1445" s="878"/>
      <c r="C1445" s="881" t="s">
        <v>185</v>
      </c>
      <c r="D1445" s="883" t="s">
        <v>398</v>
      </c>
      <c r="E1445" s="700" t="s">
        <v>19</v>
      </c>
      <c r="F1445" s="180"/>
      <c r="G1445" s="180"/>
      <c r="H1445" s="698">
        <v>0</v>
      </c>
      <c r="I1445" s="698">
        <v>0</v>
      </c>
      <c r="J1445" s="698">
        <v>0</v>
      </c>
      <c r="K1445" s="698">
        <v>0</v>
      </c>
      <c r="L1445" s="573">
        <v>0</v>
      </c>
      <c r="M1445" s="573">
        <v>0</v>
      </c>
      <c r="N1445" s="584">
        <v>276.35831000000002</v>
      </c>
      <c r="O1445" s="584">
        <v>276.35831000000002</v>
      </c>
      <c r="P1445" s="711">
        <v>0</v>
      </c>
      <c r="Q1445" s="711">
        <v>0</v>
      </c>
    </row>
    <row r="1446" spans="2:17" s="691" customFormat="1" ht="13.5" customHeight="1">
      <c r="B1446" s="879"/>
      <c r="C1446" s="808"/>
      <c r="D1446" s="807"/>
      <c r="E1446" s="696" t="s">
        <v>20</v>
      </c>
      <c r="F1446" s="534"/>
      <c r="G1446" s="534"/>
      <c r="H1446" s="697"/>
      <c r="I1446" s="697"/>
      <c r="J1446" s="697"/>
      <c r="K1446" s="697"/>
      <c r="L1446" s="542"/>
      <c r="M1446" s="542"/>
      <c r="N1446" s="539"/>
      <c r="O1446" s="539"/>
      <c r="P1446" s="664"/>
      <c r="Q1446" s="664"/>
    </row>
    <row r="1447" spans="2:17" s="691" customFormat="1" ht="13.5" customHeight="1">
      <c r="B1447" s="879"/>
      <c r="C1447" s="808"/>
      <c r="D1447" s="807"/>
      <c r="E1447" s="696" t="s">
        <v>30</v>
      </c>
      <c r="F1447" s="534"/>
      <c r="G1447" s="534"/>
      <c r="H1447" s="697">
        <v>0</v>
      </c>
      <c r="I1447" s="697">
        <v>0</v>
      </c>
      <c r="J1447" s="697">
        <v>0</v>
      </c>
      <c r="K1447" s="697">
        <v>0</v>
      </c>
      <c r="L1447" s="542">
        <v>0</v>
      </c>
      <c r="M1447" s="542">
        <v>0</v>
      </c>
      <c r="N1447" s="539">
        <v>0</v>
      </c>
      <c r="O1447" s="539">
        <v>0</v>
      </c>
      <c r="P1447" s="664">
        <v>0</v>
      </c>
      <c r="Q1447" s="664">
        <v>0</v>
      </c>
    </row>
    <row r="1448" spans="2:17" s="691" customFormat="1" ht="13.5" customHeight="1">
      <c r="B1448" s="879"/>
      <c r="C1448" s="808"/>
      <c r="D1448" s="807"/>
      <c r="E1448" s="696" t="s">
        <v>21</v>
      </c>
      <c r="F1448" s="534"/>
      <c r="G1448" s="534"/>
      <c r="H1448" s="697">
        <v>0</v>
      </c>
      <c r="I1448" s="697">
        <v>0</v>
      </c>
      <c r="J1448" s="697">
        <v>0</v>
      </c>
      <c r="K1448" s="697">
        <v>0</v>
      </c>
      <c r="L1448" s="542">
        <v>0</v>
      </c>
      <c r="M1448" s="542">
        <v>0</v>
      </c>
      <c r="N1448" s="539">
        <v>0</v>
      </c>
      <c r="O1448" s="539">
        <v>0</v>
      </c>
      <c r="P1448" s="664">
        <v>0</v>
      </c>
      <c r="Q1448" s="664">
        <v>0</v>
      </c>
    </row>
    <row r="1449" spans="2:17" s="691" customFormat="1" ht="13.5" customHeight="1">
      <c r="B1449" s="879"/>
      <c r="C1449" s="808"/>
      <c r="D1449" s="807"/>
      <c r="E1449" s="696" t="s">
        <v>33</v>
      </c>
      <c r="F1449" s="534"/>
      <c r="G1449" s="534"/>
      <c r="H1449" s="697"/>
      <c r="I1449" s="697"/>
      <c r="J1449" s="697"/>
      <c r="K1449" s="697"/>
      <c r="L1449" s="542"/>
      <c r="M1449" s="542"/>
      <c r="N1449" s="539"/>
      <c r="O1449" s="539"/>
      <c r="P1449" s="664"/>
      <c r="Q1449" s="664"/>
    </row>
    <row r="1450" spans="2:17" s="691" customFormat="1" ht="13.5" customHeight="1">
      <c r="B1450" s="879"/>
      <c r="C1450" s="808"/>
      <c r="D1450" s="807"/>
      <c r="E1450" s="696" t="s">
        <v>69</v>
      </c>
      <c r="F1450" s="534"/>
      <c r="G1450" s="534"/>
      <c r="H1450" s="697">
        <v>0</v>
      </c>
      <c r="I1450" s="697">
        <v>0</v>
      </c>
      <c r="J1450" s="697">
        <v>0</v>
      </c>
      <c r="K1450" s="697">
        <v>0</v>
      </c>
      <c r="L1450" s="542">
        <v>0</v>
      </c>
      <c r="M1450" s="542">
        <v>0</v>
      </c>
      <c r="N1450" s="539">
        <v>276.35831000000002</v>
      </c>
      <c r="O1450" s="539">
        <v>276.35831000000002</v>
      </c>
      <c r="P1450" s="664">
        <v>0</v>
      </c>
      <c r="Q1450" s="664">
        <v>0</v>
      </c>
    </row>
    <row r="1451" spans="2:17" s="691" customFormat="1" ht="13.5" customHeight="1" thickBot="1">
      <c r="B1451" s="880"/>
      <c r="C1451" s="882"/>
      <c r="D1451" s="884"/>
      <c r="E1451" s="701" t="s">
        <v>22</v>
      </c>
      <c r="F1451" s="184"/>
      <c r="G1451" s="184"/>
      <c r="H1451" s="699"/>
      <c r="I1451" s="699"/>
      <c r="J1451" s="699"/>
      <c r="K1451" s="699"/>
      <c r="L1451" s="574"/>
      <c r="M1451" s="574"/>
      <c r="N1451" s="590"/>
      <c r="O1451" s="590"/>
      <c r="P1451" s="708"/>
      <c r="Q1451" s="708"/>
    </row>
    <row r="1452" spans="2:17" s="385" customFormat="1" ht="13.5" customHeight="1">
      <c r="B1452" s="903"/>
      <c r="C1452" s="799" t="s">
        <v>186</v>
      </c>
      <c r="D1452" s="801" t="s">
        <v>398</v>
      </c>
      <c r="E1452" s="695" t="s">
        <v>19</v>
      </c>
      <c r="F1452" s="178"/>
      <c r="G1452" s="178"/>
      <c r="H1452" s="694">
        <v>41.3</v>
      </c>
      <c r="I1452" s="694">
        <v>16.2</v>
      </c>
      <c r="J1452" s="694">
        <v>114.2</v>
      </c>
      <c r="K1452" s="694">
        <v>71.790000000000006</v>
      </c>
      <c r="L1452" s="578">
        <v>390.88359000000003</v>
      </c>
      <c r="M1452" s="578">
        <v>119.54313999999999</v>
      </c>
      <c r="N1452" s="655">
        <v>201.67379</v>
      </c>
      <c r="O1452" s="655">
        <v>201.67379</v>
      </c>
      <c r="P1452" s="671">
        <v>180</v>
      </c>
      <c r="Q1452" s="671">
        <v>180</v>
      </c>
    </row>
    <row r="1453" spans="2:17" s="385" customFormat="1" ht="13.5" customHeight="1">
      <c r="B1453" s="879"/>
      <c r="C1453" s="808"/>
      <c r="D1453" s="807"/>
      <c r="E1453" s="389" t="s">
        <v>20</v>
      </c>
      <c r="F1453" s="392"/>
      <c r="G1453" s="392"/>
      <c r="H1453" s="481"/>
      <c r="I1453" s="481"/>
      <c r="J1453" s="632"/>
      <c r="K1453" s="632"/>
      <c r="L1453" s="542"/>
      <c r="M1453" s="542"/>
      <c r="N1453" s="539"/>
      <c r="O1453" s="539"/>
      <c r="P1453" s="664"/>
      <c r="Q1453" s="664"/>
    </row>
    <row r="1454" spans="2:17" s="385" customFormat="1" ht="13.5" customHeight="1">
      <c r="B1454" s="879"/>
      <c r="C1454" s="808"/>
      <c r="D1454" s="807"/>
      <c r="E1454" s="389" t="s">
        <v>30</v>
      </c>
      <c r="F1454" s="392"/>
      <c r="G1454" s="392"/>
      <c r="H1454" s="481">
        <v>0</v>
      </c>
      <c r="I1454" s="481">
        <v>0</v>
      </c>
      <c r="J1454" s="632">
        <v>0</v>
      </c>
      <c r="K1454" s="632">
        <v>0</v>
      </c>
      <c r="L1454" s="542">
        <v>0</v>
      </c>
      <c r="M1454" s="542">
        <v>0</v>
      </c>
      <c r="N1454" s="539">
        <v>0</v>
      </c>
      <c r="O1454" s="539">
        <v>0</v>
      </c>
      <c r="P1454" s="664">
        <v>0</v>
      </c>
      <c r="Q1454" s="664">
        <v>0</v>
      </c>
    </row>
    <row r="1455" spans="2:17" s="385" customFormat="1" ht="13.5" customHeight="1">
      <c r="B1455" s="879"/>
      <c r="C1455" s="808"/>
      <c r="D1455" s="807"/>
      <c r="E1455" s="389" t="s">
        <v>21</v>
      </c>
      <c r="F1455" s="392"/>
      <c r="G1455" s="392"/>
      <c r="H1455" s="481">
        <v>0</v>
      </c>
      <c r="I1455" s="481">
        <v>0</v>
      </c>
      <c r="J1455" s="632">
        <v>0</v>
      </c>
      <c r="K1455" s="632">
        <v>0</v>
      </c>
      <c r="L1455" s="542">
        <v>0</v>
      </c>
      <c r="M1455" s="542">
        <v>0</v>
      </c>
      <c r="N1455" s="539">
        <v>0</v>
      </c>
      <c r="O1455" s="539">
        <v>0</v>
      </c>
      <c r="P1455" s="664">
        <v>0</v>
      </c>
      <c r="Q1455" s="664">
        <v>0</v>
      </c>
    </row>
    <row r="1456" spans="2:17" s="385" customFormat="1" ht="13.5" customHeight="1">
      <c r="B1456" s="879"/>
      <c r="C1456" s="808"/>
      <c r="D1456" s="807"/>
      <c r="E1456" s="389" t="s">
        <v>33</v>
      </c>
      <c r="F1456" s="392"/>
      <c r="G1456" s="392"/>
      <c r="H1456" s="481"/>
      <c r="I1456" s="481"/>
      <c r="J1456" s="632"/>
      <c r="K1456" s="632"/>
      <c r="L1456" s="542"/>
      <c r="M1456" s="542"/>
      <c r="N1456" s="539"/>
      <c r="O1456" s="539"/>
      <c r="P1456" s="664"/>
      <c r="Q1456" s="664"/>
    </row>
    <row r="1457" spans="2:17" s="385" customFormat="1" ht="13.5" customHeight="1">
      <c r="B1457" s="879"/>
      <c r="C1457" s="808"/>
      <c r="D1457" s="807"/>
      <c r="E1457" s="389" t="s">
        <v>69</v>
      </c>
      <c r="F1457" s="392"/>
      <c r="G1457" s="392"/>
      <c r="H1457" s="481">
        <v>41.3</v>
      </c>
      <c r="I1457" s="481">
        <v>16.2</v>
      </c>
      <c r="J1457" s="632">
        <v>114.2</v>
      </c>
      <c r="K1457" s="632">
        <v>71.790000000000006</v>
      </c>
      <c r="L1457" s="542">
        <v>390.88359000000003</v>
      </c>
      <c r="M1457" s="542">
        <v>119.54313999999999</v>
      </c>
      <c r="N1457" s="539">
        <v>201.67379</v>
      </c>
      <c r="O1457" s="539">
        <v>201.67379</v>
      </c>
      <c r="P1457" s="664">
        <v>180</v>
      </c>
      <c r="Q1457" s="664">
        <v>180</v>
      </c>
    </row>
    <row r="1458" spans="2:17" s="385" customFormat="1" ht="13.5" customHeight="1" thickBot="1">
      <c r="B1458" s="880"/>
      <c r="C1458" s="882"/>
      <c r="D1458" s="884"/>
      <c r="E1458" s="402" t="s">
        <v>22</v>
      </c>
      <c r="F1458" s="184"/>
      <c r="G1458" s="184"/>
      <c r="H1458" s="488"/>
      <c r="I1458" s="488"/>
      <c r="J1458" s="636"/>
      <c r="K1458" s="636"/>
      <c r="L1458" s="574"/>
      <c r="M1458" s="574"/>
      <c r="N1458" s="590"/>
      <c r="O1458" s="590"/>
      <c r="P1458" s="708"/>
      <c r="Q1458" s="708"/>
    </row>
    <row r="1459" spans="2:17" s="468" customFormat="1" ht="13.5" customHeight="1">
      <c r="B1459" s="878"/>
      <c r="C1459" s="881" t="s">
        <v>191</v>
      </c>
      <c r="D1459" s="883" t="s">
        <v>398</v>
      </c>
      <c r="E1459" s="489" t="s">
        <v>19</v>
      </c>
      <c r="F1459" s="180"/>
      <c r="G1459" s="180"/>
      <c r="H1459" s="487">
        <v>0</v>
      </c>
      <c r="I1459" s="487">
        <v>0</v>
      </c>
      <c r="J1459" s="635">
        <v>3.8</v>
      </c>
      <c r="K1459" s="635">
        <v>3.8</v>
      </c>
      <c r="L1459" s="573">
        <v>17.018000000000001</v>
      </c>
      <c r="M1459" s="573">
        <v>3.9750000000000001</v>
      </c>
      <c r="N1459" s="584">
        <v>7.3423299999999996</v>
      </c>
      <c r="O1459" s="584">
        <v>7.3423299999999996</v>
      </c>
      <c r="P1459" s="711">
        <v>0</v>
      </c>
      <c r="Q1459" s="711">
        <v>0</v>
      </c>
    </row>
    <row r="1460" spans="2:17" s="468" customFormat="1" ht="13.5" customHeight="1">
      <c r="B1460" s="879"/>
      <c r="C1460" s="808"/>
      <c r="D1460" s="807"/>
      <c r="E1460" s="473" t="s">
        <v>20</v>
      </c>
      <c r="F1460" s="484"/>
      <c r="G1460" s="484"/>
      <c r="H1460" s="481"/>
      <c r="I1460" s="481"/>
      <c r="J1460" s="632"/>
      <c r="K1460" s="632"/>
      <c r="L1460" s="542"/>
      <c r="M1460" s="542"/>
      <c r="N1460" s="539"/>
      <c r="O1460" s="539"/>
      <c r="P1460" s="664"/>
      <c r="Q1460" s="664"/>
    </row>
    <row r="1461" spans="2:17" s="468" customFormat="1" ht="13.5" customHeight="1">
      <c r="B1461" s="879"/>
      <c r="C1461" s="808"/>
      <c r="D1461" s="807"/>
      <c r="E1461" s="473" t="s">
        <v>30</v>
      </c>
      <c r="F1461" s="484"/>
      <c r="G1461" s="484"/>
      <c r="H1461" s="481">
        <v>0</v>
      </c>
      <c r="I1461" s="481">
        <v>0</v>
      </c>
      <c r="J1461" s="632">
        <v>0</v>
      </c>
      <c r="K1461" s="632">
        <v>0</v>
      </c>
      <c r="L1461" s="542">
        <v>0</v>
      </c>
      <c r="M1461" s="542">
        <v>0</v>
      </c>
      <c r="N1461" s="539">
        <v>0</v>
      </c>
      <c r="O1461" s="539">
        <v>0</v>
      </c>
      <c r="P1461" s="664">
        <v>0</v>
      </c>
      <c r="Q1461" s="664">
        <v>0</v>
      </c>
    </row>
    <row r="1462" spans="2:17" s="468" customFormat="1" ht="13.5" customHeight="1">
      <c r="B1462" s="879"/>
      <c r="C1462" s="808"/>
      <c r="D1462" s="807"/>
      <c r="E1462" s="473" t="s">
        <v>21</v>
      </c>
      <c r="F1462" s="484"/>
      <c r="G1462" s="484"/>
      <c r="H1462" s="481">
        <v>0</v>
      </c>
      <c r="I1462" s="481">
        <v>0</v>
      </c>
      <c r="J1462" s="632">
        <v>0</v>
      </c>
      <c r="K1462" s="632">
        <v>0</v>
      </c>
      <c r="L1462" s="542">
        <v>0</v>
      </c>
      <c r="M1462" s="542">
        <v>0</v>
      </c>
      <c r="N1462" s="539">
        <v>0</v>
      </c>
      <c r="O1462" s="539">
        <v>0</v>
      </c>
      <c r="P1462" s="664">
        <v>0</v>
      </c>
      <c r="Q1462" s="664">
        <v>0</v>
      </c>
    </row>
    <row r="1463" spans="2:17" s="468" customFormat="1" ht="13.5" customHeight="1">
      <c r="B1463" s="879"/>
      <c r="C1463" s="808"/>
      <c r="D1463" s="807"/>
      <c r="E1463" s="473" t="s">
        <v>33</v>
      </c>
      <c r="F1463" s="484"/>
      <c r="G1463" s="484"/>
      <c r="H1463" s="481"/>
      <c r="I1463" s="481"/>
      <c r="J1463" s="632"/>
      <c r="K1463" s="632"/>
      <c r="L1463" s="542"/>
      <c r="M1463" s="542"/>
      <c r="N1463" s="539"/>
      <c r="O1463" s="539"/>
      <c r="P1463" s="664"/>
      <c r="Q1463" s="664"/>
    </row>
    <row r="1464" spans="2:17" s="468" customFormat="1" ht="13.5" customHeight="1">
      <c r="B1464" s="879"/>
      <c r="C1464" s="808"/>
      <c r="D1464" s="807"/>
      <c r="E1464" s="473" t="s">
        <v>69</v>
      </c>
      <c r="F1464" s="484"/>
      <c r="G1464" s="484"/>
      <c r="H1464" s="481">
        <v>0</v>
      </c>
      <c r="I1464" s="481">
        <v>0</v>
      </c>
      <c r="J1464" s="632">
        <v>3.8</v>
      </c>
      <c r="K1464" s="632">
        <v>3.8</v>
      </c>
      <c r="L1464" s="542">
        <v>17.018000000000001</v>
      </c>
      <c r="M1464" s="542">
        <v>3.9750000000000001</v>
      </c>
      <c r="N1464" s="539">
        <v>7.3423299999999996</v>
      </c>
      <c r="O1464" s="539">
        <v>7.3423299999999996</v>
      </c>
      <c r="P1464" s="664">
        <v>0</v>
      </c>
      <c r="Q1464" s="664">
        <v>0</v>
      </c>
    </row>
    <row r="1465" spans="2:17" s="468" customFormat="1" ht="13.5" customHeight="1" thickBot="1">
      <c r="B1465" s="899"/>
      <c r="C1465" s="798"/>
      <c r="D1465" s="800"/>
      <c r="E1465" s="692" t="s">
        <v>22</v>
      </c>
      <c r="F1465" s="108"/>
      <c r="G1465" s="108"/>
      <c r="H1465" s="693"/>
      <c r="I1465" s="693"/>
      <c r="J1465" s="693"/>
      <c r="K1465" s="693"/>
      <c r="L1465" s="641"/>
      <c r="M1465" s="641"/>
      <c r="N1465" s="657"/>
      <c r="O1465" s="657"/>
      <c r="P1465" s="665"/>
      <c r="Q1465" s="665"/>
    </row>
    <row r="1466" spans="2:17" s="691" customFormat="1" ht="13.5" customHeight="1">
      <c r="B1466" s="878"/>
      <c r="C1466" s="881" t="s">
        <v>191</v>
      </c>
      <c r="D1466" s="883" t="s">
        <v>398</v>
      </c>
      <c r="E1466" s="700" t="s">
        <v>19</v>
      </c>
      <c r="F1466" s="180"/>
      <c r="G1466" s="180"/>
      <c r="H1466" s="698">
        <v>0</v>
      </c>
      <c r="I1466" s="698">
        <v>0</v>
      </c>
      <c r="J1466" s="698">
        <v>0</v>
      </c>
      <c r="K1466" s="698">
        <v>0</v>
      </c>
      <c r="L1466" s="573">
        <v>0</v>
      </c>
      <c r="M1466" s="573">
        <v>0</v>
      </c>
      <c r="N1466" s="584">
        <v>0.33395000000000002</v>
      </c>
      <c r="O1466" s="584">
        <v>0.33395000000000002</v>
      </c>
      <c r="P1466" s="711">
        <v>0</v>
      </c>
      <c r="Q1466" s="711">
        <v>0</v>
      </c>
    </row>
    <row r="1467" spans="2:17" s="691" customFormat="1" ht="13.5" customHeight="1">
      <c r="B1467" s="879"/>
      <c r="C1467" s="808"/>
      <c r="D1467" s="807"/>
      <c r="E1467" s="696" t="s">
        <v>20</v>
      </c>
      <c r="F1467" s="534"/>
      <c r="G1467" s="534"/>
      <c r="H1467" s="697"/>
      <c r="I1467" s="697"/>
      <c r="J1467" s="697"/>
      <c r="K1467" s="697"/>
      <c r="L1467" s="542"/>
      <c r="M1467" s="542"/>
      <c r="N1467" s="539"/>
      <c r="O1467" s="539"/>
      <c r="P1467" s="664"/>
      <c r="Q1467" s="664"/>
    </row>
    <row r="1468" spans="2:17" s="691" customFormat="1" ht="13.5" customHeight="1">
      <c r="B1468" s="879"/>
      <c r="C1468" s="808"/>
      <c r="D1468" s="807"/>
      <c r="E1468" s="696" t="s">
        <v>30</v>
      </c>
      <c r="F1468" s="534"/>
      <c r="G1468" s="534"/>
      <c r="H1468" s="697">
        <v>0</v>
      </c>
      <c r="I1468" s="697">
        <v>0</v>
      </c>
      <c r="J1468" s="697">
        <v>0</v>
      </c>
      <c r="K1468" s="697">
        <v>0</v>
      </c>
      <c r="L1468" s="542">
        <v>0</v>
      </c>
      <c r="M1468" s="542">
        <v>0</v>
      </c>
      <c r="N1468" s="539">
        <v>0</v>
      </c>
      <c r="O1468" s="539">
        <v>0</v>
      </c>
      <c r="P1468" s="664">
        <v>0</v>
      </c>
      <c r="Q1468" s="664">
        <v>0</v>
      </c>
    </row>
    <row r="1469" spans="2:17" s="691" customFormat="1" ht="13.5" customHeight="1">
      <c r="B1469" s="879"/>
      <c r="C1469" s="808"/>
      <c r="D1469" s="807"/>
      <c r="E1469" s="696" t="s">
        <v>21</v>
      </c>
      <c r="F1469" s="534"/>
      <c r="G1469" s="534"/>
      <c r="H1469" s="697">
        <v>0</v>
      </c>
      <c r="I1469" s="697">
        <v>0</v>
      </c>
      <c r="J1469" s="697">
        <v>0</v>
      </c>
      <c r="K1469" s="697">
        <v>0</v>
      </c>
      <c r="L1469" s="542">
        <v>0</v>
      </c>
      <c r="M1469" s="542">
        <v>0</v>
      </c>
      <c r="N1469" s="539">
        <v>0</v>
      </c>
      <c r="O1469" s="539">
        <v>0</v>
      </c>
      <c r="P1469" s="664">
        <v>0</v>
      </c>
      <c r="Q1469" s="664">
        <v>0</v>
      </c>
    </row>
    <row r="1470" spans="2:17" s="691" customFormat="1" ht="13.5" customHeight="1">
      <c r="B1470" s="879"/>
      <c r="C1470" s="808"/>
      <c r="D1470" s="807"/>
      <c r="E1470" s="696" t="s">
        <v>33</v>
      </c>
      <c r="F1470" s="534"/>
      <c r="G1470" s="534"/>
      <c r="H1470" s="697"/>
      <c r="I1470" s="697"/>
      <c r="J1470" s="697"/>
      <c r="K1470" s="697"/>
      <c r="L1470" s="542"/>
      <c r="M1470" s="542"/>
      <c r="N1470" s="539"/>
      <c r="O1470" s="539"/>
      <c r="P1470" s="664"/>
      <c r="Q1470" s="664"/>
    </row>
    <row r="1471" spans="2:17" s="691" customFormat="1" ht="13.5" customHeight="1">
      <c r="B1471" s="879"/>
      <c r="C1471" s="808"/>
      <c r="D1471" s="807"/>
      <c r="E1471" s="696" t="s">
        <v>69</v>
      </c>
      <c r="F1471" s="534"/>
      <c r="G1471" s="534"/>
      <c r="H1471" s="697">
        <v>0</v>
      </c>
      <c r="I1471" s="697">
        <v>0</v>
      </c>
      <c r="J1471" s="697">
        <v>0</v>
      </c>
      <c r="K1471" s="697">
        <v>0</v>
      </c>
      <c r="L1471" s="542">
        <v>0</v>
      </c>
      <c r="M1471" s="542">
        <v>0</v>
      </c>
      <c r="N1471" s="539">
        <v>0.33395000000000002</v>
      </c>
      <c r="O1471" s="539">
        <v>0.33395000000000002</v>
      </c>
      <c r="P1471" s="664">
        <v>0</v>
      </c>
      <c r="Q1471" s="664">
        <v>0</v>
      </c>
    </row>
    <row r="1472" spans="2:17" s="691" customFormat="1" ht="13.5" customHeight="1" thickBot="1">
      <c r="B1472" s="880"/>
      <c r="C1472" s="882"/>
      <c r="D1472" s="884"/>
      <c r="E1472" s="701" t="s">
        <v>22</v>
      </c>
      <c r="F1472" s="184"/>
      <c r="G1472" s="184"/>
      <c r="H1472" s="699"/>
      <c r="I1472" s="699"/>
      <c r="J1472" s="699"/>
      <c r="K1472" s="699"/>
      <c r="L1472" s="574"/>
      <c r="M1472" s="574"/>
      <c r="N1472" s="590"/>
      <c r="O1472" s="590"/>
      <c r="P1472" s="708"/>
      <c r="Q1472" s="708"/>
    </row>
    <row r="1473" spans="1:17" s="205" customFormat="1" ht="13.5" customHeight="1">
      <c r="B1473" s="929">
        <v>11</v>
      </c>
      <c r="C1473" s="923" t="s">
        <v>72</v>
      </c>
      <c r="D1473" s="923" t="s">
        <v>451</v>
      </c>
      <c r="E1473" s="397" t="s">
        <v>19</v>
      </c>
      <c r="F1473" s="197">
        <f>F1475+F1476+F1478</f>
        <v>30</v>
      </c>
      <c r="G1473" s="197">
        <f>G1475+G1476+G1478</f>
        <v>0</v>
      </c>
      <c r="H1473" s="397">
        <f>H1475+H1476+H1478</f>
        <v>7.74</v>
      </c>
      <c r="I1473" s="407">
        <f t="shared" ref="I1473:Q1473" si="615">I1475+I1476+I1478</f>
        <v>0</v>
      </c>
      <c r="J1473" s="476">
        <f t="shared" ref="J1473:K1473" si="616">J1475+J1476+J1478</f>
        <v>16.95</v>
      </c>
      <c r="K1473" s="476">
        <f t="shared" si="616"/>
        <v>0</v>
      </c>
      <c r="L1473" s="592">
        <f t="shared" ref="L1473:M1473" si="617">L1475+L1476+L1478</f>
        <v>30</v>
      </c>
      <c r="M1473" s="592">
        <f t="shared" si="617"/>
        <v>30</v>
      </c>
      <c r="N1473" s="592">
        <f t="shared" si="615"/>
        <v>30</v>
      </c>
      <c r="O1473" s="592">
        <f t="shared" ref="O1473" si="618">O1475+O1476+O1478</f>
        <v>30</v>
      </c>
      <c r="P1473" s="592">
        <f t="shared" si="615"/>
        <v>0</v>
      </c>
      <c r="Q1473" s="592">
        <f t="shared" si="615"/>
        <v>0</v>
      </c>
    </row>
    <row r="1474" spans="1:17" s="205" customFormat="1" ht="13.5" customHeight="1">
      <c r="B1474" s="940"/>
      <c r="C1474" s="944"/>
      <c r="D1474" s="944"/>
      <c r="E1474" s="212" t="s">
        <v>20</v>
      </c>
      <c r="F1474" s="28"/>
      <c r="G1474" s="28"/>
      <c r="H1474" s="212"/>
      <c r="I1474" s="408"/>
      <c r="J1474" s="477"/>
      <c r="K1474" s="477"/>
      <c r="L1474" s="568"/>
      <c r="M1474" s="568"/>
      <c r="N1474" s="568"/>
      <c r="O1474" s="568"/>
      <c r="P1474" s="568"/>
      <c r="Q1474" s="568"/>
    </row>
    <row r="1475" spans="1:17" s="205" customFormat="1" ht="13.5" customHeight="1">
      <c r="B1475" s="940"/>
      <c r="C1475" s="944"/>
      <c r="D1475" s="944"/>
      <c r="E1475" s="212" t="s">
        <v>30</v>
      </c>
      <c r="F1475" s="28">
        <v>0</v>
      </c>
      <c r="G1475" s="28">
        <v>0</v>
      </c>
      <c r="H1475" s="212">
        <f>H1482</f>
        <v>0</v>
      </c>
      <c r="I1475" s="408">
        <f t="shared" ref="I1475:Q1475" si="619">I1482</f>
        <v>0</v>
      </c>
      <c r="J1475" s="477">
        <f t="shared" ref="J1475:K1475" si="620">J1482</f>
        <v>0</v>
      </c>
      <c r="K1475" s="477">
        <f t="shared" si="620"/>
        <v>0</v>
      </c>
      <c r="L1475" s="568">
        <f t="shared" ref="L1475:M1475" si="621">L1482</f>
        <v>0</v>
      </c>
      <c r="M1475" s="568">
        <f t="shared" si="621"/>
        <v>0</v>
      </c>
      <c r="N1475" s="568">
        <f t="shared" si="619"/>
        <v>0</v>
      </c>
      <c r="O1475" s="568">
        <f t="shared" ref="O1475" si="622">O1482</f>
        <v>0</v>
      </c>
      <c r="P1475" s="568">
        <f t="shared" si="619"/>
        <v>0</v>
      </c>
      <c r="Q1475" s="568">
        <f t="shared" si="619"/>
        <v>0</v>
      </c>
    </row>
    <row r="1476" spans="1:17" s="205" customFormat="1" ht="13.5" customHeight="1">
      <c r="B1476" s="940"/>
      <c r="C1476" s="944"/>
      <c r="D1476" s="944"/>
      <c r="E1476" s="212" t="s">
        <v>21</v>
      </c>
      <c r="F1476" s="28">
        <v>0</v>
      </c>
      <c r="G1476" s="28">
        <v>0</v>
      </c>
      <c r="H1476" s="212">
        <f>H1483</f>
        <v>0</v>
      </c>
      <c r="I1476" s="408">
        <f t="shared" ref="I1476:Q1476" si="623">I1483</f>
        <v>0</v>
      </c>
      <c r="J1476" s="477">
        <f t="shared" ref="J1476:K1476" si="624">J1483</f>
        <v>0</v>
      </c>
      <c r="K1476" s="477">
        <f t="shared" si="624"/>
        <v>0</v>
      </c>
      <c r="L1476" s="568">
        <f t="shared" ref="L1476:M1476" si="625">L1483</f>
        <v>0</v>
      </c>
      <c r="M1476" s="568">
        <f t="shared" si="625"/>
        <v>0</v>
      </c>
      <c r="N1476" s="568">
        <f t="shared" si="623"/>
        <v>0</v>
      </c>
      <c r="O1476" s="568">
        <f t="shared" ref="O1476" si="626">O1483</f>
        <v>0</v>
      </c>
      <c r="P1476" s="568">
        <f t="shared" si="623"/>
        <v>0</v>
      </c>
      <c r="Q1476" s="568">
        <f t="shared" si="623"/>
        <v>0</v>
      </c>
    </row>
    <row r="1477" spans="1:17" s="205" customFormat="1" ht="13.5" customHeight="1">
      <c r="B1477" s="940"/>
      <c r="C1477" s="944"/>
      <c r="D1477" s="944"/>
      <c r="E1477" s="212" t="s">
        <v>33</v>
      </c>
      <c r="F1477" s="28"/>
      <c r="G1477" s="28"/>
      <c r="H1477" s="212"/>
      <c r="I1477" s="408"/>
      <c r="J1477" s="477"/>
      <c r="K1477" s="477"/>
      <c r="L1477" s="568"/>
      <c r="M1477" s="568"/>
      <c r="N1477" s="568"/>
      <c r="O1477" s="568"/>
      <c r="P1477" s="568"/>
      <c r="Q1477" s="568"/>
    </row>
    <row r="1478" spans="1:17" s="205" customFormat="1" ht="13.5" customHeight="1">
      <c r="B1478" s="940"/>
      <c r="C1478" s="944"/>
      <c r="D1478" s="944"/>
      <c r="E1478" s="212" t="s">
        <v>69</v>
      </c>
      <c r="F1478" s="28">
        <f>F1485</f>
        <v>30</v>
      </c>
      <c r="G1478" s="28">
        <f>G1485</f>
        <v>0</v>
      </c>
      <c r="H1478" s="212">
        <f>H1485</f>
        <v>7.74</v>
      </c>
      <c r="I1478" s="408">
        <f t="shared" ref="I1478:Q1478" si="627">I1485</f>
        <v>0</v>
      </c>
      <c r="J1478" s="477">
        <f t="shared" ref="J1478:K1478" si="628">J1485</f>
        <v>16.95</v>
      </c>
      <c r="K1478" s="477">
        <f t="shared" si="628"/>
        <v>0</v>
      </c>
      <c r="L1478" s="568">
        <f t="shared" ref="L1478:M1478" si="629">L1485</f>
        <v>30</v>
      </c>
      <c r="M1478" s="568">
        <f t="shared" si="629"/>
        <v>30</v>
      </c>
      <c r="N1478" s="568">
        <f t="shared" si="627"/>
        <v>30</v>
      </c>
      <c r="O1478" s="568">
        <f t="shared" ref="O1478" si="630">O1485</f>
        <v>30</v>
      </c>
      <c r="P1478" s="568">
        <f t="shared" si="627"/>
        <v>0</v>
      </c>
      <c r="Q1478" s="568">
        <f t="shared" si="627"/>
        <v>0</v>
      </c>
    </row>
    <row r="1479" spans="1:17" s="205" customFormat="1" ht="13.5" customHeight="1" thickBot="1">
      <c r="B1479" s="941"/>
      <c r="C1479" s="945"/>
      <c r="D1479" s="945"/>
      <c r="E1479" s="218" t="s">
        <v>22</v>
      </c>
      <c r="F1479" s="219"/>
      <c r="G1479" s="219"/>
      <c r="H1479" s="218"/>
      <c r="I1479" s="411"/>
      <c r="J1479" s="492"/>
      <c r="K1479" s="492"/>
      <c r="L1479" s="569"/>
      <c r="M1479" s="569"/>
      <c r="N1479" s="569"/>
      <c r="O1479" s="569"/>
      <c r="P1479" s="569"/>
      <c r="Q1479" s="569"/>
    </row>
    <row r="1480" spans="1:17" s="205" customFormat="1" ht="13.5" customHeight="1">
      <c r="B1480" s="875"/>
      <c r="C1480" s="885" t="s">
        <v>550</v>
      </c>
      <c r="D1480" s="873" t="s">
        <v>452</v>
      </c>
      <c r="E1480" s="213" t="s">
        <v>19</v>
      </c>
      <c r="F1480" s="180">
        <v>30</v>
      </c>
      <c r="G1480" s="180">
        <v>0</v>
      </c>
      <c r="H1480" s="487">
        <v>7.74</v>
      </c>
      <c r="I1480" s="487">
        <v>0</v>
      </c>
      <c r="J1480" s="635">
        <v>16.95</v>
      </c>
      <c r="K1480" s="635">
        <v>0</v>
      </c>
      <c r="L1480" s="573">
        <v>30</v>
      </c>
      <c r="M1480" s="573">
        <v>30</v>
      </c>
      <c r="N1480" s="584">
        <v>30</v>
      </c>
      <c r="O1480" s="584">
        <v>30</v>
      </c>
      <c r="P1480" s="711">
        <v>0</v>
      </c>
      <c r="Q1480" s="711">
        <v>0</v>
      </c>
    </row>
    <row r="1481" spans="1:17" s="205" customFormat="1" ht="13.5" customHeight="1">
      <c r="B1481" s="942"/>
      <c r="C1481" s="793"/>
      <c r="D1481" s="793"/>
      <c r="E1481" s="208" t="s">
        <v>20</v>
      </c>
      <c r="F1481" s="392"/>
      <c r="G1481" s="392"/>
      <c r="H1481" s="481"/>
      <c r="I1481" s="481"/>
      <c r="J1481" s="632"/>
      <c r="K1481" s="632"/>
      <c r="L1481" s="542"/>
      <c r="M1481" s="542"/>
      <c r="N1481" s="539"/>
      <c r="O1481" s="539"/>
      <c r="P1481" s="664"/>
      <c r="Q1481" s="664"/>
    </row>
    <row r="1482" spans="1:17" s="205" customFormat="1" ht="13.5" customHeight="1">
      <c r="B1482" s="942"/>
      <c r="C1482" s="793"/>
      <c r="D1482" s="793"/>
      <c r="E1482" s="208" t="s">
        <v>30</v>
      </c>
      <c r="F1482" s="392">
        <v>0</v>
      </c>
      <c r="G1482" s="392">
        <v>0</v>
      </c>
      <c r="H1482" s="481">
        <v>0</v>
      </c>
      <c r="I1482" s="481">
        <v>0</v>
      </c>
      <c r="J1482" s="632">
        <v>0</v>
      </c>
      <c r="K1482" s="632">
        <v>0</v>
      </c>
      <c r="L1482" s="542">
        <v>0</v>
      </c>
      <c r="M1482" s="542">
        <v>0</v>
      </c>
      <c r="N1482" s="539">
        <v>0</v>
      </c>
      <c r="O1482" s="539">
        <v>0</v>
      </c>
      <c r="P1482" s="664">
        <v>0</v>
      </c>
      <c r="Q1482" s="664">
        <v>0</v>
      </c>
    </row>
    <row r="1483" spans="1:17" s="205" customFormat="1" ht="13.5" customHeight="1">
      <c r="B1483" s="942"/>
      <c r="C1483" s="793"/>
      <c r="D1483" s="793"/>
      <c r="E1483" s="208" t="s">
        <v>21</v>
      </c>
      <c r="F1483" s="392">
        <v>0</v>
      </c>
      <c r="G1483" s="392">
        <v>0</v>
      </c>
      <c r="H1483" s="481">
        <v>0</v>
      </c>
      <c r="I1483" s="481">
        <v>0</v>
      </c>
      <c r="J1483" s="632">
        <v>0</v>
      </c>
      <c r="K1483" s="632">
        <v>0</v>
      </c>
      <c r="L1483" s="542">
        <v>0</v>
      </c>
      <c r="M1483" s="542">
        <v>0</v>
      </c>
      <c r="N1483" s="539">
        <v>0</v>
      </c>
      <c r="O1483" s="539">
        <v>0</v>
      </c>
      <c r="P1483" s="664">
        <v>0</v>
      </c>
      <c r="Q1483" s="664">
        <v>0</v>
      </c>
    </row>
    <row r="1484" spans="1:17" s="205" customFormat="1" ht="13.5" customHeight="1">
      <c r="B1484" s="942"/>
      <c r="C1484" s="793"/>
      <c r="D1484" s="793"/>
      <c r="E1484" s="208" t="s">
        <v>33</v>
      </c>
      <c r="F1484" s="392"/>
      <c r="G1484" s="392"/>
      <c r="H1484" s="481"/>
      <c r="I1484" s="481"/>
      <c r="J1484" s="632"/>
      <c r="K1484" s="632"/>
      <c r="L1484" s="542"/>
      <c r="M1484" s="542"/>
      <c r="N1484" s="539"/>
      <c r="O1484" s="539"/>
      <c r="P1484" s="664"/>
      <c r="Q1484" s="664"/>
    </row>
    <row r="1485" spans="1:17" s="205" customFormat="1" ht="13.5" customHeight="1">
      <c r="B1485" s="942"/>
      <c r="C1485" s="793"/>
      <c r="D1485" s="793"/>
      <c r="E1485" s="208" t="s">
        <v>69</v>
      </c>
      <c r="F1485" s="392">
        <v>30</v>
      </c>
      <c r="G1485" s="392">
        <v>0</v>
      </c>
      <c r="H1485" s="481">
        <v>7.74</v>
      </c>
      <c r="I1485" s="481">
        <v>0</v>
      </c>
      <c r="J1485" s="632">
        <v>16.95</v>
      </c>
      <c r="K1485" s="632">
        <v>0</v>
      </c>
      <c r="L1485" s="542">
        <v>30</v>
      </c>
      <c r="M1485" s="542">
        <v>30</v>
      </c>
      <c r="N1485" s="539">
        <v>30</v>
      </c>
      <c r="O1485" s="539">
        <v>30</v>
      </c>
      <c r="P1485" s="664">
        <v>0</v>
      </c>
      <c r="Q1485" s="664">
        <v>0</v>
      </c>
    </row>
    <row r="1486" spans="1:17" s="205" customFormat="1" ht="13.5" customHeight="1" thickBot="1">
      <c r="B1486" s="943"/>
      <c r="C1486" s="946"/>
      <c r="D1486" s="946"/>
      <c r="E1486" s="214" t="s">
        <v>22</v>
      </c>
      <c r="F1486" s="184"/>
      <c r="G1486" s="184"/>
      <c r="H1486" s="488"/>
      <c r="I1486" s="488"/>
      <c r="J1486" s="636"/>
      <c r="K1486" s="636"/>
      <c r="L1486" s="574"/>
      <c r="M1486" s="574"/>
      <c r="N1486" s="590"/>
      <c r="O1486" s="590"/>
      <c r="P1486" s="708"/>
      <c r="Q1486" s="708"/>
    </row>
    <row r="1487" spans="1:17" ht="13.5" customHeight="1">
      <c r="A1487" s="100"/>
      <c r="B1487" s="900"/>
      <c r="C1487" s="936"/>
      <c r="D1487" s="936" t="s">
        <v>360</v>
      </c>
      <c r="E1487" s="210" t="s">
        <v>19</v>
      </c>
      <c r="F1487" s="325">
        <f t="shared" ref="F1487:G1487" si="631">F1489+F1490+F1492</f>
        <v>680765.63</v>
      </c>
      <c r="G1487" s="325">
        <f t="shared" si="631"/>
        <v>640671.59000000008</v>
      </c>
      <c r="H1487" s="412">
        <f t="shared" ref="H1487:I1487" si="632">H1489+H1490+H1492</f>
        <v>132046.9</v>
      </c>
      <c r="I1487" s="412">
        <f t="shared" si="632"/>
        <v>104457.25</v>
      </c>
      <c r="J1487" s="491">
        <f t="shared" ref="J1487:N1487" si="633">J1489+J1490+J1492</f>
        <v>410943.69</v>
      </c>
      <c r="K1487" s="491">
        <f t="shared" si="633"/>
        <v>299611.2</v>
      </c>
      <c r="L1487" s="650">
        <f t="shared" ref="L1487:M1487" si="634">L1489+L1490+L1492</f>
        <v>599625.48675499996</v>
      </c>
      <c r="M1487" s="650">
        <f t="shared" si="634"/>
        <v>450289.93241999997</v>
      </c>
      <c r="N1487" s="650">
        <f t="shared" si="633"/>
        <v>885158.71567000006</v>
      </c>
      <c r="O1487" s="650">
        <f t="shared" ref="O1487:Q1487" si="635">O1489+O1490+O1492</f>
        <v>667214.66057000007</v>
      </c>
      <c r="P1487" s="650">
        <f t="shared" si="635"/>
        <v>586946.53555999999</v>
      </c>
      <c r="Q1487" s="650">
        <f t="shared" si="635"/>
        <v>577269.18200000003</v>
      </c>
    </row>
    <row r="1488" spans="1:17" ht="13.5" customHeight="1">
      <c r="A1488" s="100"/>
      <c r="B1488" s="901"/>
      <c r="C1488" s="937"/>
      <c r="D1488" s="937"/>
      <c r="E1488" s="212" t="s">
        <v>20</v>
      </c>
      <c r="F1488" s="319"/>
      <c r="G1488" s="319"/>
      <c r="H1488" s="406"/>
      <c r="I1488" s="406"/>
      <c r="J1488" s="475"/>
      <c r="K1488" s="475"/>
      <c r="L1488" s="583"/>
      <c r="M1488" s="583"/>
      <c r="N1488" s="583"/>
      <c r="O1488" s="583"/>
      <c r="P1488" s="583"/>
      <c r="Q1488" s="583"/>
    </row>
    <row r="1489" spans="1:17" ht="13.5" customHeight="1">
      <c r="A1489" s="100"/>
      <c r="B1489" s="901"/>
      <c r="C1489" s="937"/>
      <c r="D1489" s="937"/>
      <c r="E1489" s="212" t="s">
        <v>30</v>
      </c>
      <c r="F1489" s="319">
        <f t="shared" ref="F1489:N1489" si="636">F1475+F1314+F1223+F775+F747+F565+F516+F432+F362+F145+F12</f>
        <v>30604.850000000002</v>
      </c>
      <c r="G1489" s="319">
        <f t="shared" si="636"/>
        <v>30593.45</v>
      </c>
      <c r="H1489" s="406">
        <f t="shared" si="636"/>
        <v>0</v>
      </c>
      <c r="I1489" s="406">
        <f t="shared" si="636"/>
        <v>0</v>
      </c>
      <c r="J1489" s="475">
        <f t="shared" si="636"/>
        <v>492.18</v>
      </c>
      <c r="K1489" s="475">
        <f t="shared" si="636"/>
        <v>6.28</v>
      </c>
      <c r="L1489" s="583">
        <f t="shared" si="636"/>
        <v>485.94332000000003</v>
      </c>
      <c r="M1489" s="583">
        <f t="shared" si="636"/>
        <v>479.74892</v>
      </c>
      <c r="N1489" s="583">
        <f t="shared" si="636"/>
        <v>485.94332000000003</v>
      </c>
      <c r="O1489" s="583">
        <f t="shared" ref="O1489:Q1489" si="637">O1475+O1314+O1223+O775+O747+O565+O516+O432+O362+O145+O12</f>
        <v>485.94332000000003</v>
      </c>
      <c r="P1489" s="583">
        <f t="shared" si="637"/>
        <v>0</v>
      </c>
      <c r="Q1489" s="583">
        <f t="shared" si="637"/>
        <v>0</v>
      </c>
    </row>
    <row r="1490" spans="1:17" ht="13.5" customHeight="1">
      <c r="A1490" s="100"/>
      <c r="B1490" s="901"/>
      <c r="C1490" s="937"/>
      <c r="D1490" s="937"/>
      <c r="E1490" s="212" t="s">
        <v>21</v>
      </c>
      <c r="F1490" s="319">
        <f t="shared" ref="F1490:N1490" si="638">F1476+F1315+F1224+F776+F748+F566+F517+F433+F363+F146+F13</f>
        <v>336122.61000000004</v>
      </c>
      <c r="G1490" s="319">
        <f t="shared" si="638"/>
        <v>331720.27</v>
      </c>
      <c r="H1490" s="406">
        <f t="shared" si="638"/>
        <v>76059.450000000012</v>
      </c>
      <c r="I1490" s="406">
        <f t="shared" si="638"/>
        <v>63647.44</v>
      </c>
      <c r="J1490" s="475">
        <f t="shared" si="638"/>
        <v>283093.28000000003</v>
      </c>
      <c r="K1490" s="475">
        <f t="shared" si="638"/>
        <v>198839.09000000003</v>
      </c>
      <c r="L1490" s="583">
        <f t="shared" si="638"/>
        <v>406107.88041999994</v>
      </c>
      <c r="M1490" s="583">
        <f t="shared" si="638"/>
        <v>302226.28769000003</v>
      </c>
      <c r="N1490" s="583">
        <f t="shared" si="638"/>
        <v>638683.18696000008</v>
      </c>
      <c r="O1490" s="583">
        <f t="shared" ref="O1490:Q1490" si="639">O1476+O1315+O1224+O776+O748+O566+O517+O433+O363+O146+O13</f>
        <v>456917.15406999999</v>
      </c>
      <c r="P1490" s="583">
        <f t="shared" si="639"/>
        <v>356562.89055999991</v>
      </c>
      <c r="Q1490" s="583">
        <f t="shared" si="639"/>
        <v>346715.99399999995</v>
      </c>
    </row>
    <row r="1491" spans="1:17" ht="13.5" customHeight="1">
      <c r="A1491" s="100"/>
      <c r="B1491" s="901"/>
      <c r="C1491" s="937"/>
      <c r="D1491" s="937"/>
      <c r="E1491" s="212" t="s">
        <v>33</v>
      </c>
      <c r="F1491" s="319"/>
      <c r="G1491" s="319"/>
      <c r="H1491" s="406"/>
      <c r="I1491" s="406"/>
      <c r="J1491" s="475"/>
      <c r="K1491" s="475"/>
      <c r="L1491" s="583"/>
      <c r="M1491" s="583"/>
      <c r="N1491" s="583"/>
      <c r="O1491" s="583"/>
      <c r="P1491" s="583"/>
      <c r="Q1491" s="583"/>
    </row>
    <row r="1492" spans="1:17" ht="13.5" customHeight="1">
      <c r="A1492" s="100"/>
      <c r="B1492" s="901"/>
      <c r="C1492" s="937"/>
      <c r="D1492" s="937"/>
      <c r="E1492" s="212" t="s">
        <v>69</v>
      </c>
      <c r="F1492" s="319">
        <f t="shared" ref="F1492:N1492" si="640">F1478+F1317+F1226+F778+F750+F568+F519+F435+F365+F148+F15</f>
        <v>314038.17</v>
      </c>
      <c r="G1492" s="319">
        <f t="shared" si="640"/>
        <v>278357.87</v>
      </c>
      <c r="H1492" s="406">
        <f t="shared" si="640"/>
        <v>55987.44999999999</v>
      </c>
      <c r="I1492" s="406">
        <f t="shared" si="640"/>
        <v>40809.81</v>
      </c>
      <c r="J1492" s="475">
        <f t="shared" si="640"/>
        <v>127358.22999999998</v>
      </c>
      <c r="K1492" s="475">
        <f t="shared" si="640"/>
        <v>100765.82999999997</v>
      </c>
      <c r="L1492" s="583">
        <f t="shared" si="640"/>
        <v>193031.663015</v>
      </c>
      <c r="M1492" s="583">
        <f t="shared" si="640"/>
        <v>147583.89580999999</v>
      </c>
      <c r="N1492" s="583">
        <f t="shared" si="640"/>
        <v>245989.58538999999</v>
      </c>
      <c r="O1492" s="583">
        <f t="shared" ref="O1492:Q1492" si="641">O1478+O1317+O1226+O778+O750+O568+O519+O435+O365+O148+O15</f>
        <v>209811.56318</v>
      </c>
      <c r="P1492" s="583">
        <f t="shared" si="641"/>
        <v>230383.64500000002</v>
      </c>
      <c r="Q1492" s="583">
        <f t="shared" si="641"/>
        <v>230553.18800000002</v>
      </c>
    </row>
    <row r="1493" spans="1:17" ht="13.5" customHeight="1" thickBot="1">
      <c r="A1493" s="100"/>
      <c r="B1493" s="902"/>
      <c r="C1493" s="938"/>
      <c r="D1493" s="938"/>
      <c r="E1493" s="218" t="s">
        <v>22</v>
      </c>
      <c r="F1493" s="324"/>
      <c r="G1493" s="324"/>
      <c r="H1493" s="411"/>
      <c r="I1493" s="411"/>
      <c r="J1493" s="492"/>
      <c r="K1493" s="492"/>
      <c r="L1493" s="569"/>
      <c r="M1493" s="569"/>
      <c r="N1493" s="569"/>
      <c r="O1493" s="569"/>
      <c r="P1493" s="569"/>
      <c r="Q1493" s="569"/>
    </row>
    <row r="1494" spans="1:17" ht="13.5" customHeight="1">
      <c r="B1494" s="91"/>
      <c r="C1494" s="783" t="s">
        <v>408</v>
      </c>
      <c r="D1494" s="784"/>
      <c r="E1494" s="784"/>
      <c r="F1494" s="784"/>
      <c r="G1494" s="784"/>
      <c r="H1494" s="784"/>
      <c r="I1494" s="784"/>
      <c r="J1494" s="784"/>
      <c r="K1494" s="784"/>
      <c r="L1494" s="99"/>
      <c r="M1494" s="98"/>
      <c r="N1494" s="89"/>
      <c r="O1494" s="89"/>
      <c r="P1494" s="89"/>
      <c r="Q1494" s="89"/>
    </row>
    <row r="1495" spans="1:17" ht="13.5" customHeight="1">
      <c r="C1495" s="92"/>
      <c r="D1495" s="92"/>
      <c r="E1495" s="92"/>
      <c r="F1495" s="113"/>
      <c r="G1495" s="113"/>
      <c r="H1495" s="113"/>
      <c r="I1495" s="113"/>
      <c r="J1495" s="94"/>
      <c r="K1495" s="99"/>
      <c r="L1495" s="99"/>
      <c r="M1495" s="98"/>
    </row>
    <row r="1496" spans="1:17" ht="13.5" customHeight="1">
      <c r="C1496" s="795" t="s">
        <v>908</v>
      </c>
      <c r="D1496" s="796"/>
      <c r="E1496" s="796"/>
      <c r="F1496" s="785" t="s">
        <v>580</v>
      </c>
      <c r="G1496" s="794"/>
      <c r="H1496" s="794"/>
      <c r="I1496" s="794"/>
      <c r="J1496" s="794"/>
      <c r="K1496" s="794"/>
      <c r="L1496" s="794"/>
      <c r="M1496" s="794"/>
      <c r="N1496" s="794"/>
    </row>
    <row r="1497" spans="1:17" ht="13.5" customHeight="1">
      <c r="C1497" s="785" t="s">
        <v>909</v>
      </c>
      <c r="D1497" s="786"/>
      <c r="E1497" s="39"/>
      <c r="F1497" s="39"/>
      <c r="G1497" s="39"/>
      <c r="H1497" s="39"/>
      <c r="I1497" s="114"/>
      <c r="J1497" s="306" t="s">
        <v>581</v>
      </c>
      <c r="K1497" s="39"/>
      <c r="L1497" s="39"/>
      <c r="M1497" s="87"/>
    </row>
  </sheetData>
  <mergeCells count="655">
    <mergeCell ref="B1032:B1038"/>
    <mergeCell ref="C1081:C1087"/>
    <mergeCell ref="B745:B751"/>
    <mergeCell ref="B752:B758"/>
    <mergeCell ref="B696:B702"/>
    <mergeCell ref="D1361:D1367"/>
    <mergeCell ref="B1410:B1416"/>
    <mergeCell ref="C1410:C1416"/>
    <mergeCell ref="D1249:D1255"/>
    <mergeCell ref="C1277:C1283"/>
    <mergeCell ref="B1256:B1262"/>
    <mergeCell ref="B1277:B1283"/>
    <mergeCell ref="C1270:C1276"/>
    <mergeCell ref="D1263:D1269"/>
    <mergeCell ref="C1235:C1241"/>
    <mergeCell ref="C1242:C1248"/>
    <mergeCell ref="D1277:D1283"/>
    <mergeCell ref="D1242:D1248"/>
    <mergeCell ref="D1235:D1241"/>
    <mergeCell ref="B1144:B1150"/>
    <mergeCell ref="B1137:B1143"/>
    <mergeCell ref="B1130:B1136"/>
    <mergeCell ref="B1417:B1423"/>
    <mergeCell ref="C1417:C1423"/>
    <mergeCell ref="D1410:D1416"/>
    <mergeCell ref="D1417:D1423"/>
    <mergeCell ref="B1186:B1192"/>
    <mergeCell ref="B605:B611"/>
    <mergeCell ref="C605:C611"/>
    <mergeCell ref="B612:B618"/>
    <mergeCell ref="C612:C618"/>
    <mergeCell ref="D605:D611"/>
    <mergeCell ref="D612:D618"/>
    <mergeCell ref="B857:B863"/>
    <mergeCell ref="C857:C863"/>
    <mergeCell ref="D857:D863"/>
    <mergeCell ref="C1095:C1101"/>
    <mergeCell ref="D1186:D1192"/>
    <mergeCell ref="B1179:B1185"/>
    <mergeCell ref="B1158:B1164"/>
    <mergeCell ref="C1165:C1171"/>
    <mergeCell ref="B1165:B1171"/>
    <mergeCell ref="D1081:D1087"/>
    <mergeCell ref="B1270:B1276"/>
    <mergeCell ref="B1235:B1241"/>
    <mergeCell ref="B1242:B1248"/>
    <mergeCell ref="C24:C30"/>
    <mergeCell ref="C31:C37"/>
    <mergeCell ref="C38:C44"/>
    <mergeCell ref="B24:B30"/>
    <mergeCell ref="B31:B37"/>
    <mergeCell ref="B38:B44"/>
    <mergeCell ref="B269:B275"/>
    <mergeCell ref="B276:B282"/>
    <mergeCell ref="C346:C352"/>
    <mergeCell ref="B339:B345"/>
    <mergeCell ref="B346:B352"/>
    <mergeCell ref="B297:B303"/>
    <mergeCell ref="C332:C338"/>
    <mergeCell ref="B283:B289"/>
    <mergeCell ref="C290:C296"/>
    <mergeCell ref="B325:B331"/>
    <mergeCell ref="B332:B338"/>
    <mergeCell ref="C297:C303"/>
    <mergeCell ref="B290:B296"/>
    <mergeCell ref="B318:B324"/>
    <mergeCell ref="C318:C324"/>
    <mergeCell ref="B304:B310"/>
    <mergeCell ref="C304:C310"/>
    <mergeCell ref="B311:B317"/>
    <mergeCell ref="D584:D590"/>
    <mergeCell ref="C577:C583"/>
    <mergeCell ref="D577:D583"/>
    <mergeCell ref="D556:D562"/>
    <mergeCell ref="D563:D569"/>
    <mergeCell ref="D626:D632"/>
    <mergeCell ref="D570:D576"/>
    <mergeCell ref="B514:B520"/>
    <mergeCell ref="C465:C471"/>
    <mergeCell ref="C472:C478"/>
    <mergeCell ref="D514:D520"/>
    <mergeCell ref="B507:B513"/>
    <mergeCell ref="C507:C513"/>
    <mergeCell ref="D507:D513"/>
    <mergeCell ref="B472:B478"/>
    <mergeCell ref="D472:D478"/>
    <mergeCell ref="B493:B499"/>
    <mergeCell ref="C486:C492"/>
    <mergeCell ref="B479:B485"/>
    <mergeCell ref="B465:B471"/>
    <mergeCell ref="B528:B534"/>
    <mergeCell ref="C633:C639"/>
    <mergeCell ref="C640:C646"/>
    <mergeCell ref="C647:C653"/>
    <mergeCell ref="C549:C555"/>
    <mergeCell ref="C570:C576"/>
    <mergeCell ref="C563:C569"/>
    <mergeCell ref="B563:B569"/>
    <mergeCell ref="B633:B639"/>
    <mergeCell ref="B640:B646"/>
    <mergeCell ref="C584:C590"/>
    <mergeCell ref="B570:B576"/>
    <mergeCell ref="C528:C534"/>
    <mergeCell ref="B542:B548"/>
    <mergeCell ref="B549:B555"/>
    <mergeCell ref="B556:B562"/>
    <mergeCell ref="B598:B604"/>
    <mergeCell ref="C626:C632"/>
    <mergeCell ref="B577:B583"/>
    <mergeCell ref="B584:B590"/>
    <mergeCell ref="C542:C548"/>
    <mergeCell ref="C556:C562"/>
    <mergeCell ref="B535:B541"/>
    <mergeCell ref="C535:C541"/>
    <mergeCell ref="B248:B254"/>
    <mergeCell ref="C276:C282"/>
    <mergeCell ref="B360:B366"/>
    <mergeCell ref="C367:C373"/>
    <mergeCell ref="C388:C394"/>
    <mergeCell ref="B521:B527"/>
    <mergeCell ref="C521:C527"/>
    <mergeCell ref="B388:B394"/>
    <mergeCell ref="B402:B408"/>
    <mergeCell ref="B437:B443"/>
    <mergeCell ref="C514:C520"/>
    <mergeCell ref="B486:B492"/>
    <mergeCell ref="B500:B506"/>
    <mergeCell ref="C500:C506"/>
    <mergeCell ref="B416:B422"/>
    <mergeCell ref="C416:C422"/>
    <mergeCell ref="C402:C408"/>
    <mergeCell ref="C451:C457"/>
    <mergeCell ref="B409:B415"/>
    <mergeCell ref="C409:C415"/>
    <mergeCell ref="C423:C429"/>
    <mergeCell ref="B451:B457"/>
    <mergeCell ref="C458:C464"/>
    <mergeCell ref="B458:B464"/>
    <mergeCell ref="C353:C359"/>
    <mergeCell ref="C360:C366"/>
    <mergeCell ref="B395:B401"/>
    <mergeCell ref="C381:C387"/>
    <mergeCell ref="B367:B373"/>
    <mergeCell ref="B374:B380"/>
    <mergeCell ref="B381:B387"/>
    <mergeCell ref="B262:B268"/>
    <mergeCell ref="C325:C331"/>
    <mergeCell ref="C269:C275"/>
    <mergeCell ref="D10:D16"/>
    <mergeCell ref="D17:D23"/>
    <mergeCell ref="D59:D65"/>
    <mergeCell ref="D66:D72"/>
    <mergeCell ref="D521:D527"/>
    <mergeCell ref="D528:D534"/>
    <mergeCell ref="D465:D471"/>
    <mergeCell ref="D276:D282"/>
    <mergeCell ref="D283:D289"/>
    <mergeCell ref="D290:D296"/>
    <mergeCell ref="D297:D303"/>
    <mergeCell ref="D255:D261"/>
    <mergeCell ref="D262:D268"/>
    <mergeCell ref="D318:D324"/>
    <mergeCell ref="D304:D310"/>
    <mergeCell ref="D395:D401"/>
    <mergeCell ref="D311:D317"/>
    <mergeCell ref="D332:D338"/>
    <mergeCell ref="D353:D359"/>
    <mergeCell ref="D339:D345"/>
    <mergeCell ref="D346:D352"/>
    <mergeCell ref="D94:D100"/>
    <mergeCell ref="D101:D107"/>
    <mergeCell ref="D213:D219"/>
    <mergeCell ref="D143:D149"/>
    <mergeCell ref="D150:D156"/>
    <mergeCell ref="D136:D142"/>
    <mergeCell ref="D437:D443"/>
    <mergeCell ref="D430:D436"/>
    <mergeCell ref="D164:D170"/>
    <mergeCell ref="D192:D198"/>
    <mergeCell ref="D227:D233"/>
    <mergeCell ref="D248:D254"/>
    <mergeCell ref="D269:D275"/>
    <mergeCell ref="D171:D177"/>
    <mergeCell ref="D381:D387"/>
    <mergeCell ref="D360:D366"/>
    <mergeCell ref="D206:D212"/>
    <mergeCell ref="D367:D373"/>
    <mergeCell ref="D374:D380"/>
    <mergeCell ref="D423:D429"/>
    <mergeCell ref="D402:D408"/>
    <mergeCell ref="D409:D415"/>
    <mergeCell ref="D416:D422"/>
    <mergeCell ref="D185:D191"/>
    <mergeCell ref="C1228:C1234"/>
    <mergeCell ref="D1158:D1164"/>
    <mergeCell ref="D1179:D1185"/>
    <mergeCell ref="C1158:C1164"/>
    <mergeCell ref="D1151:D1157"/>
    <mergeCell ref="D1102:D1108"/>
    <mergeCell ref="D1123:D1129"/>
    <mergeCell ref="D1228:D1234"/>
    <mergeCell ref="D1116:D1122"/>
    <mergeCell ref="D1109:D1115"/>
    <mergeCell ref="D1165:D1171"/>
    <mergeCell ref="D1137:D1143"/>
    <mergeCell ref="D1144:D1150"/>
    <mergeCell ref="D1193:D1199"/>
    <mergeCell ref="C1179:C1185"/>
    <mergeCell ref="C1151:C1157"/>
    <mergeCell ref="C1123:C1129"/>
    <mergeCell ref="C1186:C1192"/>
    <mergeCell ref="D486:D492"/>
    <mergeCell ref="D500:D506"/>
    <mergeCell ref="D479:D485"/>
    <mergeCell ref="D458:D464"/>
    <mergeCell ref="C395:C401"/>
    <mergeCell ref="C248:C254"/>
    <mergeCell ref="C374:C380"/>
    <mergeCell ref="C255:C261"/>
    <mergeCell ref="C262:C268"/>
    <mergeCell ref="C339:C345"/>
    <mergeCell ref="C311:C317"/>
    <mergeCell ref="D38:D44"/>
    <mergeCell ref="C1497:D1497"/>
    <mergeCell ref="D1284:D1290"/>
    <mergeCell ref="D1291:D1297"/>
    <mergeCell ref="C1494:K1494"/>
    <mergeCell ref="C1496:E1496"/>
    <mergeCell ref="F1496:N1496"/>
    <mergeCell ref="D1298:D1304"/>
    <mergeCell ref="D1312:D1318"/>
    <mergeCell ref="D1319:D1325"/>
    <mergeCell ref="D1326:D1332"/>
    <mergeCell ref="D1333:D1339"/>
    <mergeCell ref="D1340:D1346"/>
    <mergeCell ref="C1347:C1353"/>
    <mergeCell ref="D1389:D1395"/>
    <mergeCell ref="C1389:C1395"/>
    <mergeCell ref="D1354:D1360"/>
    <mergeCell ref="D1368:D1374"/>
    <mergeCell ref="D1431:D1437"/>
    <mergeCell ref="C1431:C1437"/>
    <mergeCell ref="C1438:C1444"/>
    <mergeCell ref="D1347:D1353"/>
    <mergeCell ref="C283:C289"/>
    <mergeCell ref="D542:D548"/>
    <mergeCell ref="B703:B709"/>
    <mergeCell ref="D703:D709"/>
    <mergeCell ref="C689:C695"/>
    <mergeCell ref="D689:D695"/>
    <mergeCell ref="B1221:B1227"/>
    <mergeCell ref="B1151:B1157"/>
    <mergeCell ref="B1074:B1080"/>
    <mergeCell ref="B675:B681"/>
    <mergeCell ref="C675:C681"/>
    <mergeCell ref="B1109:B1115"/>
    <mergeCell ref="B1088:B1094"/>
    <mergeCell ref="B1284:B1290"/>
    <mergeCell ref="C1256:C1262"/>
    <mergeCell ref="B1298:B1304"/>
    <mergeCell ref="C1291:C1297"/>
    <mergeCell ref="C1284:C1290"/>
    <mergeCell ref="D1270:D1276"/>
    <mergeCell ref="D1256:D1262"/>
    <mergeCell ref="B1487:B1493"/>
    <mergeCell ref="D1487:D1493"/>
    <mergeCell ref="C1487:C1493"/>
    <mergeCell ref="B1389:B1395"/>
    <mergeCell ref="D1424:D1430"/>
    <mergeCell ref="D1438:D1444"/>
    <mergeCell ref="B1424:B1430"/>
    <mergeCell ref="B1396:B1402"/>
    <mergeCell ref="C1396:C1402"/>
    <mergeCell ref="D1396:D1402"/>
    <mergeCell ref="C1424:C1430"/>
    <mergeCell ref="B1473:B1479"/>
    <mergeCell ref="B1480:B1486"/>
    <mergeCell ref="C1473:C1479"/>
    <mergeCell ref="C1480:C1486"/>
    <mergeCell ref="D1473:D1479"/>
    <mergeCell ref="B1438:B1444"/>
    <mergeCell ref="D1452:D1458"/>
    <mergeCell ref="B1459:B1465"/>
    <mergeCell ref="C1459:C1465"/>
    <mergeCell ref="D1459:D1465"/>
    <mergeCell ref="C1452:C1458"/>
    <mergeCell ref="B1452:B1458"/>
    <mergeCell ref="D1480:D1486"/>
    <mergeCell ref="C157:C163"/>
    <mergeCell ref="D157:D163"/>
    <mergeCell ref="B1340:B1346"/>
    <mergeCell ref="C1298:C1304"/>
    <mergeCell ref="B1018:B1024"/>
    <mergeCell ref="B1060:B1066"/>
    <mergeCell ref="C1060:C1066"/>
    <mergeCell ref="B1046:B1052"/>
    <mergeCell ref="B1025:B1031"/>
    <mergeCell ref="B1263:B1269"/>
    <mergeCell ref="B1116:B1122"/>
    <mergeCell ref="C1263:C1269"/>
    <mergeCell ref="C1102:C1108"/>
    <mergeCell ref="C1109:C1115"/>
    <mergeCell ref="B1193:B1199"/>
    <mergeCell ref="C1193:C1199"/>
    <mergeCell ref="B1249:B1255"/>
    <mergeCell ref="C1249:C1255"/>
    <mergeCell ref="B1123:B1129"/>
    <mergeCell ref="B1305:B1311"/>
    <mergeCell ref="B1228:B1234"/>
    <mergeCell ref="C1305:C1311"/>
    <mergeCell ref="D1305:D1311"/>
    <mergeCell ref="B1291:B1297"/>
    <mergeCell ref="C164:C170"/>
    <mergeCell ref="D178:D184"/>
    <mergeCell ref="C171:C177"/>
    <mergeCell ref="C178:C184"/>
    <mergeCell ref="B10:B16"/>
    <mergeCell ref="C59:C65"/>
    <mergeCell ref="C66:C72"/>
    <mergeCell ref="B66:B72"/>
    <mergeCell ref="C10:C16"/>
    <mergeCell ref="D45:D51"/>
    <mergeCell ref="D52:D58"/>
    <mergeCell ref="C122:C128"/>
    <mergeCell ref="D122:D128"/>
    <mergeCell ref="D73:D79"/>
    <mergeCell ref="D80:D86"/>
    <mergeCell ref="D87:D93"/>
    <mergeCell ref="D115:D121"/>
    <mergeCell ref="C115:C121"/>
    <mergeCell ref="C150:C156"/>
    <mergeCell ref="D129:D135"/>
    <mergeCell ref="C94:C100"/>
    <mergeCell ref="C143:C149"/>
    <mergeCell ref="D24:D30"/>
    <mergeCell ref="D31:D37"/>
    <mergeCell ref="B164:B170"/>
    <mergeCell ref="B150:B156"/>
    <mergeCell ref="B87:B93"/>
    <mergeCell ref="B115:B121"/>
    <mergeCell ref="B129:B135"/>
    <mergeCell ref="B143:B149"/>
    <mergeCell ref="C129:C135"/>
    <mergeCell ref="B17:B23"/>
    <mergeCell ref="B59:B65"/>
    <mergeCell ref="B73:B79"/>
    <mergeCell ref="C73:C79"/>
    <mergeCell ref="C80:C86"/>
    <mergeCell ref="C87:C93"/>
    <mergeCell ref="C136:C142"/>
    <mergeCell ref="B80:B86"/>
    <mergeCell ref="B136:B142"/>
    <mergeCell ref="B157:B163"/>
    <mergeCell ref="C17:C23"/>
    <mergeCell ref="B45:B51"/>
    <mergeCell ref="C45:C51"/>
    <mergeCell ref="B52:B58"/>
    <mergeCell ref="C52:C58"/>
    <mergeCell ref="B122:B128"/>
    <mergeCell ref="C101:C107"/>
    <mergeCell ref="P1:Q1"/>
    <mergeCell ref="P2:Q2"/>
    <mergeCell ref="N8:O8"/>
    <mergeCell ref="H7:O7"/>
    <mergeCell ref="H8:I8"/>
    <mergeCell ref="B3:Q3"/>
    <mergeCell ref="P7:Q8"/>
    <mergeCell ref="J8:K8"/>
    <mergeCell ref="L8:M8"/>
    <mergeCell ref="B7:B9"/>
    <mergeCell ref="D7:D9"/>
    <mergeCell ref="E7:E9"/>
    <mergeCell ref="F7:G8"/>
    <mergeCell ref="C7:C9"/>
    <mergeCell ref="F4:I4"/>
    <mergeCell ref="C1039:C1045"/>
    <mergeCell ref="C1032:C1038"/>
    <mergeCell ref="C1046:C1052"/>
    <mergeCell ref="D759:D765"/>
    <mergeCell ref="C752:C758"/>
    <mergeCell ref="C745:C751"/>
    <mergeCell ref="D724:D730"/>
    <mergeCell ref="D731:D737"/>
    <mergeCell ref="C724:C730"/>
    <mergeCell ref="C990:C996"/>
    <mergeCell ref="C878:C884"/>
    <mergeCell ref="D878:D884"/>
    <mergeCell ref="C934:C940"/>
    <mergeCell ref="D948:D954"/>
    <mergeCell ref="D962:D968"/>
    <mergeCell ref="D969:D975"/>
    <mergeCell ref="C969:C975"/>
    <mergeCell ref="C955:C961"/>
    <mergeCell ref="C962:C968"/>
    <mergeCell ref="D836:D842"/>
    <mergeCell ref="C759:C765"/>
    <mergeCell ref="D787:D793"/>
    <mergeCell ref="D780:D786"/>
    <mergeCell ref="D1032:D1038"/>
    <mergeCell ref="B878:B884"/>
    <mergeCell ref="C703:C709"/>
    <mergeCell ref="D717:D723"/>
    <mergeCell ref="D745:D751"/>
    <mergeCell ref="D752:D758"/>
    <mergeCell ref="C1088:C1094"/>
    <mergeCell ref="D808:D814"/>
    <mergeCell ref="B1067:B1073"/>
    <mergeCell ref="C731:C737"/>
    <mergeCell ref="C1067:C1073"/>
    <mergeCell ref="B717:B723"/>
    <mergeCell ref="B710:B716"/>
    <mergeCell ref="B808:B814"/>
    <mergeCell ref="C808:C814"/>
    <mergeCell ref="B892:B898"/>
    <mergeCell ref="C892:C898"/>
    <mergeCell ref="B941:B947"/>
    <mergeCell ref="C941:C947"/>
    <mergeCell ref="C1025:C1031"/>
    <mergeCell ref="B990:B996"/>
    <mergeCell ref="C710:C716"/>
    <mergeCell ref="D1088:D1094"/>
    <mergeCell ref="B759:B765"/>
    <mergeCell ref="C1011:C1017"/>
    <mergeCell ref="B836:B842"/>
    <mergeCell ref="C836:C842"/>
    <mergeCell ref="B815:B821"/>
    <mergeCell ref="C815:C821"/>
    <mergeCell ref="B906:B912"/>
    <mergeCell ref="C906:C912"/>
    <mergeCell ref="D668:D674"/>
    <mergeCell ref="D864:D870"/>
    <mergeCell ref="B738:B744"/>
    <mergeCell ref="C738:C744"/>
    <mergeCell ref="D738:D744"/>
    <mergeCell ref="D815:D821"/>
    <mergeCell ref="B822:B828"/>
    <mergeCell ref="C822:C828"/>
    <mergeCell ref="D822:D828"/>
    <mergeCell ref="B829:B835"/>
    <mergeCell ref="C829:C835"/>
    <mergeCell ref="D829:D835"/>
    <mergeCell ref="D843:D849"/>
    <mergeCell ref="D892:D898"/>
    <mergeCell ref="B885:B891"/>
    <mergeCell ref="D885:D891"/>
    <mergeCell ref="B787:B793"/>
    <mergeCell ref="C787:C793"/>
    <mergeCell ref="C766:C772"/>
    <mergeCell ref="D766:D772"/>
    <mergeCell ref="D773:D779"/>
    <mergeCell ref="B766:B772"/>
    <mergeCell ref="D654:D660"/>
    <mergeCell ref="D661:D667"/>
    <mergeCell ref="B724:B730"/>
    <mergeCell ref="B731:B737"/>
    <mergeCell ref="D675:D681"/>
    <mergeCell ref="B682:B688"/>
    <mergeCell ref="C682:C688"/>
    <mergeCell ref="D682:D688"/>
    <mergeCell ref="C661:C667"/>
    <mergeCell ref="B661:B667"/>
    <mergeCell ref="B689:B695"/>
    <mergeCell ref="B668:B674"/>
    <mergeCell ref="C668:C674"/>
    <mergeCell ref="C717:C723"/>
    <mergeCell ref="D710:D716"/>
    <mergeCell ref="D696:D702"/>
    <mergeCell ref="C696:C702"/>
    <mergeCell ref="B94:B100"/>
    <mergeCell ref="B101:B107"/>
    <mergeCell ref="B108:B114"/>
    <mergeCell ref="C108:C114"/>
    <mergeCell ref="D108:D114"/>
    <mergeCell ref="B619:B625"/>
    <mergeCell ref="C619:C625"/>
    <mergeCell ref="D619:D625"/>
    <mergeCell ref="C948:C954"/>
    <mergeCell ref="D934:D940"/>
    <mergeCell ref="C780:C786"/>
    <mergeCell ref="C850:C856"/>
    <mergeCell ref="C864:C870"/>
    <mergeCell ref="C843:C849"/>
    <mergeCell ref="C871:C877"/>
    <mergeCell ref="D871:D877"/>
    <mergeCell ref="B591:B597"/>
    <mergeCell ref="C591:C597"/>
    <mergeCell ref="D591:D597"/>
    <mergeCell ref="C598:C604"/>
    <mergeCell ref="D647:D653"/>
    <mergeCell ref="B780:B786"/>
    <mergeCell ref="C773:C779"/>
    <mergeCell ref="B773:B779"/>
    <mergeCell ref="B171:B177"/>
    <mergeCell ref="B178:B184"/>
    <mergeCell ref="B199:B205"/>
    <mergeCell ref="C199:C205"/>
    <mergeCell ref="D199:D205"/>
    <mergeCell ref="D234:D240"/>
    <mergeCell ref="D241:D247"/>
    <mergeCell ref="C234:C240"/>
    <mergeCell ref="C241:C247"/>
    <mergeCell ref="B234:B240"/>
    <mergeCell ref="B241:B247"/>
    <mergeCell ref="B213:B219"/>
    <mergeCell ref="D220:D226"/>
    <mergeCell ref="B192:B198"/>
    <mergeCell ref="C192:C198"/>
    <mergeCell ref="B227:B233"/>
    <mergeCell ref="B220:B226"/>
    <mergeCell ref="B185:B191"/>
    <mergeCell ref="C185:C191"/>
    <mergeCell ref="C213:C219"/>
    <mergeCell ref="C220:C226"/>
    <mergeCell ref="C227:C233"/>
    <mergeCell ref="B206:B212"/>
    <mergeCell ref="C206:C212"/>
    <mergeCell ref="B255:B261"/>
    <mergeCell ref="D633:D639"/>
    <mergeCell ref="D640:D646"/>
    <mergeCell ref="D598:D604"/>
    <mergeCell ref="B626:B632"/>
    <mergeCell ref="B647:B653"/>
    <mergeCell ref="B654:B660"/>
    <mergeCell ref="C654:C660"/>
    <mergeCell ref="D549:D555"/>
    <mergeCell ref="D444:D450"/>
    <mergeCell ref="C493:C499"/>
    <mergeCell ref="D493:D499"/>
    <mergeCell ref="D451:D457"/>
    <mergeCell ref="D535:D541"/>
    <mergeCell ref="C430:C436"/>
    <mergeCell ref="C444:C450"/>
    <mergeCell ref="B444:B450"/>
    <mergeCell ref="C437:C443"/>
    <mergeCell ref="B423:B429"/>
    <mergeCell ref="B430:B436"/>
    <mergeCell ref="C479:C485"/>
    <mergeCell ref="D325:D331"/>
    <mergeCell ref="D388:D394"/>
    <mergeCell ref="B353:B359"/>
    <mergeCell ref="B871:B877"/>
    <mergeCell ref="D850:D856"/>
    <mergeCell ref="B850:B856"/>
    <mergeCell ref="B843:B849"/>
    <mergeCell ref="B864:B870"/>
    <mergeCell ref="D990:D996"/>
    <mergeCell ref="D906:D912"/>
    <mergeCell ref="B927:B933"/>
    <mergeCell ref="C927:C933"/>
    <mergeCell ref="D927:D933"/>
    <mergeCell ref="B899:B905"/>
    <mergeCell ref="C913:C919"/>
    <mergeCell ref="C920:C926"/>
    <mergeCell ref="C885:C891"/>
    <mergeCell ref="C899:C905"/>
    <mergeCell ref="D899:D905"/>
    <mergeCell ref="D913:D919"/>
    <mergeCell ref="D920:D926"/>
    <mergeCell ref="B920:B926"/>
    <mergeCell ref="B913:B919"/>
    <mergeCell ref="D955:D961"/>
    <mergeCell ref="B976:B982"/>
    <mergeCell ref="C976:C982"/>
    <mergeCell ref="D976:D982"/>
    <mergeCell ref="D1074:D1080"/>
    <mergeCell ref="D1046:D1052"/>
    <mergeCell ref="C1074:C1080"/>
    <mergeCell ref="D1221:D1227"/>
    <mergeCell ref="C1144:C1150"/>
    <mergeCell ref="C1221:C1227"/>
    <mergeCell ref="C1116:C1122"/>
    <mergeCell ref="C1137:C1143"/>
    <mergeCell ref="B1200:B1206"/>
    <mergeCell ref="C1200:C1206"/>
    <mergeCell ref="D1200:D1206"/>
    <mergeCell ref="B1207:B1213"/>
    <mergeCell ref="C1207:C1213"/>
    <mergeCell ref="C1130:C1136"/>
    <mergeCell ref="D1130:D1136"/>
    <mergeCell ref="B1172:B1178"/>
    <mergeCell ref="C1172:C1178"/>
    <mergeCell ref="D1172:D1178"/>
    <mergeCell ref="D1095:D1101"/>
    <mergeCell ref="B1403:B1409"/>
    <mergeCell ref="C1403:C1409"/>
    <mergeCell ref="B1361:B1367"/>
    <mergeCell ref="C1361:C1367"/>
    <mergeCell ref="B794:B800"/>
    <mergeCell ref="C794:C800"/>
    <mergeCell ref="D794:D800"/>
    <mergeCell ref="B801:B807"/>
    <mergeCell ref="C801:C807"/>
    <mergeCell ref="D801:D807"/>
    <mergeCell ref="B1053:B1059"/>
    <mergeCell ref="C1053:C1059"/>
    <mergeCell ref="B1354:B1360"/>
    <mergeCell ref="B955:B961"/>
    <mergeCell ref="B962:B968"/>
    <mergeCell ref="B948:B954"/>
    <mergeCell ref="B969:B975"/>
    <mergeCell ref="D1403:D1409"/>
    <mergeCell ref="B1312:B1318"/>
    <mergeCell ref="C1319:C1325"/>
    <mergeCell ref="B1382:B1388"/>
    <mergeCell ref="D1039:D1045"/>
    <mergeCell ref="D1025:D1031"/>
    <mergeCell ref="D1067:D1073"/>
    <mergeCell ref="B1375:B1381"/>
    <mergeCell ref="C1312:C1318"/>
    <mergeCell ref="D1053:D1059"/>
    <mergeCell ref="B983:B989"/>
    <mergeCell ref="C983:C989"/>
    <mergeCell ref="D983:D989"/>
    <mergeCell ref="C1004:C1010"/>
    <mergeCell ref="D1004:D1010"/>
    <mergeCell ref="B1004:B1010"/>
    <mergeCell ref="B997:B1003"/>
    <mergeCell ref="C997:C1003"/>
    <mergeCell ref="D997:D1003"/>
    <mergeCell ref="D1207:D1213"/>
    <mergeCell ref="B1214:B1220"/>
    <mergeCell ref="C1214:C1220"/>
    <mergeCell ref="D1214:D1220"/>
    <mergeCell ref="C1354:C1360"/>
    <mergeCell ref="B1319:B1325"/>
    <mergeCell ref="B1326:B1332"/>
    <mergeCell ref="B1347:B1353"/>
    <mergeCell ref="B1333:B1339"/>
    <mergeCell ref="C1333:C1339"/>
    <mergeCell ref="C1326:C1332"/>
    <mergeCell ref="C1340:C1346"/>
    <mergeCell ref="B1368:B1374"/>
    <mergeCell ref="C1368:C1374"/>
    <mergeCell ref="D941:D947"/>
    <mergeCell ref="B934:B940"/>
    <mergeCell ref="D1011:D1017"/>
    <mergeCell ref="D1018:D1024"/>
    <mergeCell ref="B1466:B1472"/>
    <mergeCell ref="C1466:C1472"/>
    <mergeCell ref="D1466:D1472"/>
    <mergeCell ref="B1081:B1087"/>
    <mergeCell ref="B1095:B1101"/>
    <mergeCell ref="C1018:C1024"/>
    <mergeCell ref="B1039:B1045"/>
    <mergeCell ref="B1011:B1017"/>
    <mergeCell ref="B1102:B1108"/>
    <mergeCell ref="D1060:D1066"/>
    <mergeCell ref="B1445:B1451"/>
    <mergeCell ref="C1445:C1451"/>
    <mergeCell ref="D1445:D1451"/>
    <mergeCell ref="B1431:B1437"/>
    <mergeCell ref="D1375:D1381"/>
    <mergeCell ref="D1382:D1388"/>
    <mergeCell ref="C1375:C1381"/>
    <mergeCell ref="C1382:C1388"/>
  </mergeCells>
  <phoneticPr fontId="1" type="noConversion"/>
  <pageMargins left="0.59055118110236227" right="0.39370078740157483" top="0.39370078740157483" bottom="0.19685039370078741" header="0.31496062992125984" footer="0.31496062992125984"/>
  <pageSetup paperSize="9" scale="45" orientation="landscape" r:id="rId1"/>
  <rowBreaks count="4" manualBreakCount="4">
    <brk id="556" min="3" max="17" man="1"/>
    <brk id="663" min="3" max="17" man="1"/>
    <brk id="756" min="3" max="17" man="1"/>
    <brk id="949" min="3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P23"/>
  <sheetViews>
    <sheetView view="pageBreakPreview" zoomScale="70" zoomScaleSheetLayoutView="70" workbookViewId="0">
      <selection activeCell="M13" sqref="M13"/>
    </sheetView>
  </sheetViews>
  <sheetFormatPr defaultRowHeight="12.75"/>
  <cols>
    <col min="1" max="1" width="5.85546875" style="2" customWidth="1"/>
    <col min="2" max="2" width="18.85546875" style="2" customWidth="1"/>
    <col min="3" max="3" width="10.7109375" style="2" customWidth="1"/>
    <col min="4" max="4" width="11.5703125" style="2" customWidth="1"/>
    <col min="5" max="5" width="12.5703125" style="2" customWidth="1"/>
    <col min="6" max="6" width="8.7109375" style="2" customWidth="1"/>
    <col min="7" max="7" width="9.140625" style="2"/>
    <col min="8" max="8" width="9.5703125" style="2" customWidth="1"/>
    <col min="9" max="16384" width="9.140625" style="2"/>
  </cols>
  <sheetData>
    <row r="1" spans="1:16" ht="18" customHeight="1">
      <c r="K1" s="954" t="s">
        <v>35</v>
      </c>
      <c r="L1" s="954"/>
      <c r="M1" s="954"/>
      <c r="N1" s="954"/>
      <c r="O1" s="959"/>
      <c r="P1" s="959"/>
    </row>
    <row r="2" spans="1:16" ht="60.75" customHeight="1">
      <c r="K2" s="955" t="s">
        <v>73</v>
      </c>
      <c r="L2" s="955"/>
      <c r="M2" s="955"/>
      <c r="N2" s="955"/>
      <c r="O2" s="955"/>
      <c r="P2" s="955"/>
    </row>
    <row r="3" spans="1:16" ht="6.75" customHeight="1">
      <c r="O3" s="4"/>
      <c r="P3" s="4"/>
    </row>
    <row r="4" spans="1:16" ht="39.75" customHeight="1">
      <c r="A4" s="960" t="s">
        <v>74</v>
      </c>
      <c r="B4" s="960"/>
      <c r="C4" s="960"/>
      <c r="D4" s="960"/>
      <c r="E4" s="960"/>
      <c r="F4" s="960"/>
      <c r="G4" s="960"/>
      <c r="H4" s="960"/>
      <c r="I4" s="960"/>
      <c r="J4" s="960"/>
      <c r="K4" s="960"/>
      <c r="L4" s="960"/>
      <c r="M4" s="960"/>
      <c r="N4" s="960"/>
      <c r="O4" s="960"/>
      <c r="P4" s="960"/>
    </row>
    <row r="5" spans="1:16" ht="18.600000000000001" customHeight="1">
      <c r="A5" s="961" t="s">
        <v>54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</row>
    <row r="6" spans="1:16" s="16" customFormat="1" ht="13.5" customHeight="1">
      <c r="F6" s="962" t="s">
        <v>61</v>
      </c>
      <c r="G6" s="963"/>
    </row>
    <row r="7" spans="1:16" ht="18.75" customHeight="1">
      <c r="O7" s="2" t="s">
        <v>9</v>
      </c>
    </row>
    <row r="8" spans="1:16" customFormat="1" ht="34.15" customHeight="1">
      <c r="A8" s="957" t="s">
        <v>36</v>
      </c>
      <c r="B8" s="957" t="s">
        <v>37</v>
      </c>
      <c r="C8" s="957" t="s">
        <v>38</v>
      </c>
      <c r="D8" s="957" t="s">
        <v>64</v>
      </c>
      <c r="E8" s="957" t="s">
        <v>55</v>
      </c>
      <c r="F8" s="957" t="s">
        <v>56</v>
      </c>
      <c r="G8" s="966"/>
      <c r="H8" s="957" t="s">
        <v>39</v>
      </c>
      <c r="I8" s="957"/>
      <c r="J8" s="957"/>
      <c r="K8" s="957"/>
      <c r="L8" s="957"/>
      <c r="M8" s="957"/>
      <c r="N8" s="967" t="s">
        <v>62</v>
      </c>
      <c r="O8" s="968"/>
      <c r="P8" s="969"/>
    </row>
    <row r="9" spans="1:16" customFormat="1" ht="61.9" customHeight="1">
      <c r="A9" s="957"/>
      <c r="B9" s="957"/>
      <c r="C9" s="957"/>
      <c r="D9" s="957"/>
      <c r="E9" s="957"/>
      <c r="F9" s="966"/>
      <c r="G9" s="966"/>
      <c r="H9" s="957"/>
      <c r="I9" s="957"/>
      <c r="J9" s="957"/>
      <c r="K9" s="957"/>
      <c r="L9" s="957"/>
      <c r="M9" s="957"/>
      <c r="N9" s="970" t="s">
        <v>63</v>
      </c>
      <c r="O9" s="971"/>
      <c r="P9" s="18"/>
    </row>
    <row r="10" spans="1:16" customFormat="1" ht="88.9" customHeight="1">
      <c r="A10" s="958"/>
      <c r="B10" s="958"/>
      <c r="C10" s="958"/>
      <c r="D10" s="958"/>
      <c r="E10" s="958"/>
      <c r="F10" s="10" t="s">
        <v>40</v>
      </c>
      <c r="G10" s="9" t="s">
        <v>41</v>
      </c>
      <c r="H10" s="10" t="s">
        <v>42</v>
      </c>
      <c r="I10" s="10" t="s">
        <v>57</v>
      </c>
      <c r="J10" s="10" t="s">
        <v>69</v>
      </c>
      <c r="K10" s="10" t="s">
        <v>43</v>
      </c>
      <c r="L10" s="10" t="s">
        <v>75</v>
      </c>
      <c r="M10" s="10" t="s">
        <v>44</v>
      </c>
      <c r="N10" s="10" t="s">
        <v>45</v>
      </c>
      <c r="O10" s="10" t="s">
        <v>69</v>
      </c>
      <c r="P10" s="10" t="s">
        <v>76</v>
      </c>
    </row>
    <row r="11" spans="1:16" ht="15" customHeight="1">
      <c r="A11" s="11">
        <v>1</v>
      </c>
      <c r="B11" s="11">
        <v>2</v>
      </c>
      <c r="C11" s="11">
        <v>3</v>
      </c>
      <c r="D11" s="11">
        <v>4</v>
      </c>
      <c r="E11" s="11">
        <v>5</v>
      </c>
      <c r="F11" s="11">
        <v>7</v>
      </c>
      <c r="G11" s="11">
        <v>8</v>
      </c>
      <c r="H11" s="11">
        <v>9</v>
      </c>
      <c r="I11" s="11">
        <v>10</v>
      </c>
      <c r="J11" s="11">
        <v>11</v>
      </c>
      <c r="K11" s="11">
        <v>12</v>
      </c>
      <c r="L11" s="11">
        <v>13</v>
      </c>
      <c r="M11" s="11">
        <v>14</v>
      </c>
      <c r="N11" s="11">
        <v>15</v>
      </c>
      <c r="O11" s="11">
        <v>16</v>
      </c>
      <c r="P11" s="11">
        <v>17</v>
      </c>
    </row>
    <row r="12" spans="1:16" ht="19.5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</row>
    <row r="13" spans="1:16" ht="18.75" customHeight="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</row>
    <row r="14" spans="1:16" ht="18.75" customHeight="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</row>
    <row r="15" spans="1:16" ht="19.5" customHeight="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6" ht="18.75" customHeight="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ht="19.5" customHeight="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0.25" customHeight="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</row>
    <row r="19" spans="1:16" ht="19.5" customHeight="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</row>
    <row r="20" spans="1:16" ht="39.75" customHeight="1">
      <c r="A20" s="12"/>
      <c r="B20" s="17" t="s">
        <v>17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</row>
    <row r="21" spans="1:16" ht="36" customHeight="1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5">
      <c r="A22" s="956" t="s">
        <v>10</v>
      </c>
      <c r="B22" s="956"/>
      <c r="C22" s="15"/>
      <c r="D22" s="15"/>
      <c r="G22" s="956" t="s">
        <v>52</v>
      </c>
      <c r="H22" s="956"/>
      <c r="I22" s="15"/>
      <c r="J22" s="15"/>
      <c r="K22" s="15"/>
      <c r="L22" s="15"/>
      <c r="M22" s="15"/>
      <c r="N22" s="15"/>
      <c r="O22" s="956" t="s">
        <v>58</v>
      </c>
      <c r="P22" s="956"/>
    </row>
    <row r="23" spans="1:16" s="3" customFormat="1" ht="15.75">
      <c r="A23" s="15"/>
      <c r="B23" s="6"/>
      <c r="C23" s="6"/>
      <c r="D23" s="6"/>
      <c r="G23" s="964" t="s">
        <v>50</v>
      </c>
      <c r="H23" s="965"/>
      <c r="I23" s="6"/>
      <c r="J23" s="6"/>
      <c r="K23" s="6"/>
      <c r="L23" s="6"/>
      <c r="M23" s="6"/>
      <c r="O23" s="964" t="s">
        <v>51</v>
      </c>
      <c r="P23" s="965"/>
    </row>
  </sheetData>
  <mergeCells count="20">
    <mergeCell ref="G23:H23"/>
    <mergeCell ref="O22:P22"/>
    <mergeCell ref="O23:P23"/>
    <mergeCell ref="D8:D10"/>
    <mergeCell ref="E8:E10"/>
    <mergeCell ref="F8:G9"/>
    <mergeCell ref="N8:P8"/>
    <mergeCell ref="N9:O9"/>
    <mergeCell ref="H8:M9"/>
    <mergeCell ref="K1:N1"/>
    <mergeCell ref="K2:P2"/>
    <mergeCell ref="G22:H22"/>
    <mergeCell ref="A8:A10"/>
    <mergeCell ref="B8:B10"/>
    <mergeCell ref="C8:C10"/>
    <mergeCell ref="A22:B22"/>
    <mergeCell ref="O1:P1"/>
    <mergeCell ref="A4:P4"/>
    <mergeCell ref="A5:P5"/>
    <mergeCell ref="F6:G6"/>
  </mergeCells>
  <phoneticPr fontId="1" type="noConversion"/>
  <pageMargins left="0.78740157480314965" right="0.78740157480314965" top="0.78740157480314965" bottom="0.59055118110236227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10 показатели </vt:lpstr>
      <vt:lpstr>11 средства по кодам</vt:lpstr>
      <vt:lpstr>12 средства бюджет</vt:lpstr>
      <vt:lpstr>13 КАИП</vt:lpstr>
      <vt:lpstr>'10 показатели '!Область_печати</vt:lpstr>
      <vt:lpstr>'11 средства по кодам'!Область_печати</vt:lpstr>
      <vt:lpstr>'12 средства бюджет'!Область_печати</vt:lpstr>
      <vt:lpstr>'13 КАИП'!Область_печати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User7</cp:lastModifiedBy>
  <cp:lastPrinted>2017-04-03T02:10:00Z</cp:lastPrinted>
  <dcterms:created xsi:type="dcterms:W3CDTF">2007-07-17T01:27:34Z</dcterms:created>
  <dcterms:modified xsi:type="dcterms:W3CDTF">2017-04-06T05:06:33Z</dcterms:modified>
</cp:coreProperties>
</file>