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8415" windowHeight="6750"/>
  </bookViews>
  <sheets>
    <sheet name="10 показатели " sheetId="1" r:id="rId1"/>
    <sheet name="11 средства по кодам" sheetId="13" r:id="rId2"/>
    <sheet name="12 средства бюджет" sheetId="12" r:id="rId3"/>
    <sheet name="13 КАИП" sheetId="6" r:id="rId4"/>
  </sheets>
  <definedNames>
    <definedName name="_xlnm.Print_Area" localSheetId="0">'10 показатели '!$A$1:$Q$283</definedName>
    <definedName name="_xlnm.Print_Area" localSheetId="1">'11 средства по кодам'!$A$1:$U$412</definedName>
    <definedName name="_xlnm.Print_Area" localSheetId="2">'12 средства бюджет'!$A$1:$R$1407</definedName>
    <definedName name="_xlnm.Print_Area" localSheetId="3">'13 КАИП'!$A$1:$P$23</definedName>
  </definedNames>
  <calcPr calcId="124519"/>
</workbook>
</file>

<file path=xl/calcChain.xml><?xml version="1.0" encoding="utf-8"?>
<calcChain xmlns="http://schemas.openxmlformats.org/spreadsheetml/2006/main">
  <c r="Q22" i="13"/>
  <c r="R156"/>
  <c r="S156"/>
  <c r="T156"/>
  <c r="S330"/>
  <c r="T330"/>
  <c r="R330"/>
  <c r="O1398" i="12"/>
  <c r="O1396" s="1"/>
  <c r="O1399"/>
  <c r="O1401"/>
  <c r="O1356"/>
  <c r="O1354" s="1"/>
  <c r="O1357"/>
  <c r="O1359"/>
  <c r="O1342"/>
  <c r="O1340" s="1"/>
  <c r="O1343"/>
  <c r="O1345"/>
  <c r="O1293"/>
  <c r="O1291" s="1"/>
  <c r="P1293"/>
  <c r="P1291" s="1"/>
  <c r="O1294"/>
  <c r="P1294"/>
  <c r="O1296"/>
  <c r="P1296"/>
  <c r="N1291"/>
  <c r="N1296"/>
  <c r="N1294"/>
  <c r="N1293"/>
  <c r="O1251"/>
  <c r="O1249" s="1"/>
  <c r="P1251"/>
  <c r="Q1251"/>
  <c r="Q1249" s="1"/>
  <c r="O1252"/>
  <c r="P1252"/>
  <c r="P1249" s="1"/>
  <c r="Q1252"/>
  <c r="O1254"/>
  <c r="O1219" s="1"/>
  <c r="P1254"/>
  <c r="Q1254"/>
  <c r="Q1219" s="1"/>
  <c r="N1249"/>
  <c r="N1254"/>
  <c r="N1252"/>
  <c r="N1251"/>
  <c r="O1237"/>
  <c r="O1235" s="1"/>
  <c r="O1238"/>
  <c r="O1240"/>
  <c r="G1216"/>
  <c r="G1214" s="1"/>
  <c r="H1216"/>
  <c r="J1216"/>
  <c r="K1216"/>
  <c r="K1214" s="1"/>
  <c r="L1216"/>
  <c r="M1216"/>
  <c r="M1214" s="1"/>
  <c r="G1217"/>
  <c r="H1217"/>
  <c r="H1214" s="1"/>
  <c r="J1217"/>
  <c r="J1214" s="1"/>
  <c r="K1217"/>
  <c r="L1217"/>
  <c r="L1214" s="1"/>
  <c r="M1217"/>
  <c r="O1217"/>
  <c r="Q1217"/>
  <c r="G1219"/>
  <c r="H1219"/>
  <c r="J1219"/>
  <c r="K1219"/>
  <c r="L1219"/>
  <c r="M1219"/>
  <c r="P1219"/>
  <c r="F1214"/>
  <c r="F1219"/>
  <c r="F1217"/>
  <c r="F1216"/>
  <c r="O1223"/>
  <c r="P1223"/>
  <c r="Q1223"/>
  <c r="O1224"/>
  <c r="P1224"/>
  <c r="Q1224"/>
  <c r="O1226"/>
  <c r="P1226"/>
  <c r="Q1226"/>
  <c r="O1181"/>
  <c r="P1181"/>
  <c r="Q1181"/>
  <c r="O1182"/>
  <c r="P1182"/>
  <c r="Q1182"/>
  <c r="O1184"/>
  <c r="P1184"/>
  <c r="Q1184"/>
  <c r="O1167"/>
  <c r="O1132" s="1"/>
  <c r="O1168"/>
  <c r="O1170"/>
  <c r="O1135" s="1"/>
  <c r="O1139"/>
  <c r="P1139"/>
  <c r="Q1139"/>
  <c r="O1140"/>
  <c r="O1133" s="1"/>
  <c r="P1140"/>
  <c r="Q1140"/>
  <c r="O1142"/>
  <c r="P1142"/>
  <c r="Q1142"/>
  <c r="O992"/>
  <c r="O993"/>
  <c r="O995"/>
  <c r="O761"/>
  <c r="O762"/>
  <c r="O755" s="1"/>
  <c r="O764"/>
  <c r="O757" s="1"/>
  <c r="O726"/>
  <c r="P726"/>
  <c r="Q726"/>
  <c r="O727"/>
  <c r="P727"/>
  <c r="Q727"/>
  <c r="O729"/>
  <c r="P729"/>
  <c r="Q729"/>
  <c r="N729"/>
  <c r="N727"/>
  <c r="N724" s="1"/>
  <c r="N726"/>
  <c r="O614"/>
  <c r="P614"/>
  <c r="Q614"/>
  <c r="O615"/>
  <c r="P615"/>
  <c r="P612" s="1"/>
  <c r="Q615"/>
  <c r="O617"/>
  <c r="P617"/>
  <c r="Q617"/>
  <c r="N617"/>
  <c r="N615"/>
  <c r="N614"/>
  <c r="I586"/>
  <c r="J586"/>
  <c r="K586"/>
  <c r="L586"/>
  <c r="M586"/>
  <c r="N586"/>
  <c r="O586"/>
  <c r="P586"/>
  <c r="Q586"/>
  <c r="I587"/>
  <c r="J587"/>
  <c r="K587"/>
  <c r="L587"/>
  <c r="M587"/>
  <c r="N587"/>
  <c r="O587"/>
  <c r="P587"/>
  <c r="Q587"/>
  <c r="I589"/>
  <c r="J589"/>
  <c r="K589"/>
  <c r="L589"/>
  <c r="M589"/>
  <c r="N589"/>
  <c r="O589"/>
  <c r="P589"/>
  <c r="Q589"/>
  <c r="H589"/>
  <c r="H587"/>
  <c r="H584" s="1"/>
  <c r="H586"/>
  <c r="O530"/>
  <c r="O523" s="1"/>
  <c r="P530"/>
  <c r="P523" s="1"/>
  <c r="Q530"/>
  <c r="Q523" s="1"/>
  <c r="O531"/>
  <c r="O524" s="1"/>
  <c r="P531"/>
  <c r="P524" s="1"/>
  <c r="Q531"/>
  <c r="Q524" s="1"/>
  <c r="O533"/>
  <c r="O526" s="1"/>
  <c r="P533"/>
  <c r="P526" s="1"/>
  <c r="Q533"/>
  <c r="Q526" s="1"/>
  <c r="N533"/>
  <c r="N531"/>
  <c r="N528" s="1"/>
  <c r="N530"/>
  <c r="O488"/>
  <c r="O489"/>
  <c r="O491"/>
  <c r="N491"/>
  <c r="N484" s="1"/>
  <c r="N489"/>
  <c r="N488"/>
  <c r="I509"/>
  <c r="J509"/>
  <c r="K509"/>
  <c r="L509"/>
  <c r="M509"/>
  <c r="N509"/>
  <c r="O509"/>
  <c r="P509"/>
  <c r="Q509"/>
  <c r="I510"/>
  <c r="J510"/>
  <c r="K510"/>
  <c r="L510"/>
  <c r="M510"/>
  <c r="N510"/>
  <c r="O510"/>
  <c r="P510"/>
  <c r="Q510"/>
  <c r="I512"/>
  <c r="J512"/>
  <c r="K512"/>
  <c r="L512"/>
  <c r="M512"/>
  <c r="N512"/>
  <c r="O512"/>
  <c r="O484" s="1"/>
  <c r="P512"/>
  <c r="Q512"/>
  <c r="H512"/>
  <c r="H510"/>
  <c r="H509"/>
  <c r="O467"/>
  <c r="O468"/>
  <c r="O470"/>
  <c r="O439"/>
  <c r="O440"/>
  <c r="O442"/>
  <c r="O425"/>
  <c r="O426"/>
  <c r="O428"/>
  <c r="O404"/>
  <c r="O397" s="1"/>
  <c r="O405"/>
  <c r="O407"/>
  <c r="O400" s="1"/>
  <c r="O369"/>
  <c r="O370"/>
  <c r="O372"/>
  <c r="O327"/>
  <c r="O328"/>
  <c r="O330"/>
  <c r="O222"/>
  <c r="P222"/>
  <c r="Q222"/>
  <c r="O223"/>
  <c r="P223"/>
  <c r="Q223"/>
  <c r="O225"/>
  <c r="P225"/>
  <c r="Q225"/>
  <c r="O194"/>
  <c r="O195"/>
  <c r="O197"/>
  <c r="O166"/>
  <c r="P166"/>
  <c r="Q166"/>
  <c r="O167"/>
  <c r="P167"/>
  <c r="Q167"/>
  <c r="O169"/>
  <c r="P169"/>
  <c r="Q169"/>
  <c r="O131"/>
  <c r="P131"/>
  <c r="Q131"/>
  <c r="O132"/>
  <c r="P132"/>
  <c r="Q132"/>
  <c r="O134"/>
  <c r="P134"/>
  <c r="Q134"/>
  <c r="N134"/>
  <c r="N132"/>
  <c r="N131"/>
  <c r="O68"/>
  <c r="P68"/>
  <c r="Q68"/>
  <c r="O69"/>
  <c r="P69"/>
  <c r="Q69"/>
  <c r="O71"/>
  <c r="P71"/>
  <c r="Q71"/>
  <c r="O54"/>
  <c r="P54"/>
  <c r="Q54"/>
  <c r="O55"/>
  <c r="P55"/>
  <c r="Q55"/>
  <c r="O57"/>
  <c r="P57"/>
  <c r="Q57"/>
  <c r="O19"/>
  <c r="P19"/>
  <c r="Q19"/>
  <c r="O20"/>
  <c r="P20"/>
  <c r="Q20"/>
  <c r="O22"/>
  <c r="P22"/>
  <c r="Q22"/>
  <c r="P1216" l="1"/>
  <c r="P1217"/>
  <c r="P1214" s="1"/>
  <c r="Q1216"/>
  <c r="Q1214" s="1"/>
  <c r="O1216"/>
  <c r="O1214" s="1"/>
  <c r="O1130"/>
  <c r="P15"/>
  <c r="Q13"/>
  <c r="O13"/>
  <c r="P12"/>
  <c r="P52"/>
  <c r="O321"/>
  <c r="O398"/>
  <c r="P507"/>
  <c r="N507"/>
  <c r="N486"/>
  <c r="N612"/>
  <c r="P724"/>
  <c r="Q724"/>
  <c r="O724"/>
  <c r="O990"/>
  <c r="Q1137"/>
  <c r="O1137"/>
  <c r="P1179"/>
  <c r="Q1179"/>
  <c r="O1179"/>
  <c r="P1221"/>
  <c r="Q1221"/>
  <c r="O1221"/>
  <c r="N481"/>
  <c r="O759"/>
  <c r="O754"/>
  <c r="O752" s="1"/>
  <c r="P1137"/>
  <c r="O1165"/>
  <c r="O395"/>
  <c r="P521"/>
  <c r="Q521"/>
  <c r="O521"/>
  <c r="Q612"/>
  <c r="O612"/>
  <c r="P66"/>
  <c r="Q15"/>
  <c r="O15"/>
  <c r="P129"/>
  <c r="O323"/>
  <c r="O465"/>
  <c r="H507"/>
  <c r="O482"/>
  <c r="P584"/>
  <c r="N584"/>
  <c r="L584"/>
  <c r="J584"/>
  <c r="Q584"/>
  <c r="M584"/>
  <c r="K584"/>
  <c r="I584"/>
  <c r="O584"/>
  <c r="Q52"/>
  <c r="O52"/>
  <c r="P17"/>
  <c r="Q17"/>
  <c r="O17"/>
  <c r="Q66"/>
  <c r="O66"/>
  <c r="P13"/>
  <c r="P10" s="1"/>
  <c r="Q12"/>
  <c r="Q10" s="1"/>
  <c r="O12"/>
  <c r="O10" s="1"/>
  <c r="P164"/>
  <c r="Q164"/>
  <c r="O164"/>
  <c r="P220"/>
  <c r="Q220"/>
  <c r="O220"/>
  <c r="O325"/>
  <c r="O320"/>
  <c r="O318" s="1"/>
  <c r="O423"/>
  <c r="L507"/>
  <c r="J507"/>
  <c r="O486"/>
  <c r="N482"/>
  <c r="N479" s="1"/>
  <c r="Q528"/>
  <c r="O528"/>
  <c r="Q129"/>
  <c r="O129"/>
  <c r="O192"/>
  <c r="O367"/>
  <c r="O402"/>
  <c r="O437"/>
  <c r="Q507"/>
  <c r="O507"/>
  <c r="M507"/>
  <c r="K507"/>
  <c r="I507"/>
  <c r="O481"/>
  <c r="O479" s="1"/>
  <c r="P528"/>
  <c r="R394" i="13"/>
  <c r="S394"/>
  <c r="T394"/>
  <c r="Q394"/>
  <c r="R390"/>
  <c r="R376"/>
  <c r="S376"/>
  <c r="T376"/>
  <c r="Q376"/>
  <c r="R364"/>
  <c r="S364"/>
  <c r="T364"/>
  <c r="Q364"/>
  <c r="R360"/>
  <c r="S360"/>
  <c r="R356"/>
  <c r="R354" s="1"/>
  <c r="R344"/>
  <c r="S344"/>
  <c r="T344"/>
  <c r="Q344"/>
  <c r="R340"/>
  <c r="S340"/>
  <c r="S332"/>
  <c r="T332"/>
  <c r="R332"/>
  <c r="Q332"/>
  <c r="R290"/>
  <c r="S290"/>
  <c r="T290"/>
  <c r="Q290"/>
  <c r="S224"/>
  <c r="S222" s="1"/>
  <c r="T224"/>
  <c r="T222" s="1"/>
  <c r="R224"/>
  <c r="R222" s="1"/>
  <c r="Q224"/>
  <c r="R182"/>
  <c r="S182"/>
  <c r="T182"/>
  <c r="Q182"/>
  <c r="R174"/>
  <c r="S174"/>
  <c r="T174"/>
  <c r="Q174"/>
  <c r="R158"/>
  <c r="S158"/>
  <c r="T158"/>
  <c r="Q158"/>
  <c r="S152"/>
  <c r="T152"/>
  <c r="R152"/>
  <c r="Q152"/>
  <c r="R146"/>
  <c r="R144" s="1"/>
  <c r="Q146"/>
  <c r="Q144" s="1"/>
  <c r="R140"/>
  <c r="R132"/>
  <c r="S132"/>
  <c r="T132"/>
  <c r="Q132"/>
  <c r="R122"/>
  <c r="S122"/>
  <c r="Q122"/>
  <c r="R112"/>
  <c r="S112"/>
  <c r="R100"/>
  <c r="R98" s="1"/>
  <c r="S100"/>
  <c r="S98" s="1"/>
  <c r="T100"/>
  <c r="Q100"/>
  <c r="R94"/>
  <c r="R70"/>
  <c r="Q70"/>
  <c r="R62"/>
  <c r="S62"/>
  <c r="T62"/>
  <c r="Q62"/>
  <c r="R54"/>
  <c r="R44"/>
  <c r="S44"/>
  <c r="T44"/>
  <c r="Q44"/>
  <c r="R26"/>
  <c r="S26"/>
  <c r="T26"/>
  <c r="Q26"/>
  <c r="R22"/>
  <c r="R12"/>
  <c r="S12"/>
  <c r="T12"/>
  <c r="Q12"/>
  <c r="J354"/>
  <c r="I354"/>
  <c r="L174"/>
  <c r="M174"/>
  <c r="N174"/>
  <c r="O174"/>
  <c r="P174"/>
  <c r="K174"/>
  <c r="R128"/>
  <c r="R214"/>
  <c r="S214"/>
  <c r="T214"/>
  <c r="Q214"/>
  <c r="R120" l="1"/>
  <c r="R10"/>
  <c r="R42"/>
  <c r="I726" i="12"/>
  <c r="J726"/>
  <c r="K726"/>
  <c r="L726"/>
  <c r="M726"/>
  <c r="I727"/>
  <c r="J727"/>
  <c r="K727"/>
  <c r="L727"/>
  <c r="M727"/>
  <c r="I729"/>
  <c r="J729"/>
  <c r="K729"/>
  <c r="L729"/>
  <c r="M729"/>
  <c r="H729"/>
  <c r="H727"/>
  <c r="H726"/>
  <c r="L214" i="13"/>
  <c r="M214"/>
  <c r="N214"/>
  <c r="O214"/>
  <c r="P214"/>
  <c r="K214"/>
  <c r="O364"/>
  <c r="P132"/>
  <c r="N439" i="12"/>
  <c r="N440"/>
  <c r="N442"/>
  <c r="O132" i="13"/>
  <c r="L1356" i="12"/>
  <c r="M1356"/>
  <c r="L1357"/>
  <c r="M1357"/>
  <c r="L1359"/>
  <c r="M1359"/>
  <c r="L1342"/>
  <c r="M1342"/>
  <c r="L1343"/>
  <c r="M1343"/>
  <c r="L1345"/>
  <c r="M1345"/>
  <c r="M1293"/>
  <c r="M1294"/>
  <c r="M1296"/>
  <c r="L1296"/>
  <c r="L1294"/>
  <c r="L1293"/>
  <c r="L1251"/>
  <c r="M1251"/>
  <c r="L1252"/>
  <c r="M1252"/>
  <c r="L1254"/>
  <c r="M1254"/>
  <c r="L1237"/>
  <c r="M1237"/>
  <c r="L1238"/>
  <c r="M1238"/>
  <c r="L1240"/>
  <c r="M1240"/>
  <c r="L1223"/>
  <c r="M1223"/>
  <c r="L1224"/>
  <c r="M1224"/>
  <c r="L1226"/>
  <c r="M1226"/>
  <c r="L1181"/>
  <c r="M1181"/>
  <c r="L1182"/>
  <c r="M1182"/>
  <c r="L1184"/>
  <c r="M1184"/>
  <c r="L1167"/>
  <c r="M1167"/>
  <c r="L1168"/>
  <c r="M1168"/>
  <c r="L1170"/>
  <c r="M1170"/>
  <c r="L1139"/>
  <c r="M1139"/>
  <c r="L1140"/>
  <c r="L1133" s="1"/>
  <c r="M1140"/>
  <c r="M1133" s="1"/>
  <c r="L1142"/>
  <c r="L1135" s="1"/>
  <c r="M1142"/>
  <c r="M1135" s="1"/>
  <c r="I992"/>
  <c r="J992"/>
  <c r="K992"/>
  <c r="L992"/>
  <c r="M992"/>
  <c r="N992"/>
  <c r="P992"/>
  <c r="Q992"/>
  <c r="I993"/>
  <c r="J993"/>
  <c r="K993"/>
  <c r="L993"/>
  <c r="M993"/>
  <c r="N993"/>
  <c r="P993"/>
  <c r="Q993"/>
  <c r="I995"/>
  <c r="J995"/>
  <c r="K995"/>
  <c r="L995"/>
  <c r="M995"/>
  <c r="N995"/>
  <c r="P995"/>
  <c r="Q995"/>
  <c r="H995"/>
  <c r="H993"/>
  <c r="H992"/>
  <c r="M761"/>
  <c r="N761"/>
  <c r="N754" s="1"/>
  <c r="M762"/>
  <c r="N762"/>
  <c r="M764"/>
  <c r="N764"/>
  <c r="L764"/>
  <c r="L757" s="1"/>
  <c r="L762"/>
  <c r="L755" s="1"/>
  <c r="L761"/>
  <c r="L614"/>
  <c r="M614"/>
  <c r="L615"/>
  <c r="M615"/>
  <c r="L617"/>
  <c r="M617"/>
  <c r="M530"/>
  <c r="M531"/>
  <c r="M533"/>
  <c r="L533"/>
  <c r="L531"/>
  <c r="L530"/>
  <c r="L488"/>
  <c r="L481" s="1"/>
  <c r="M488"/>
  <c r="M481" s="1"/>
  <c r="L489"/>
  <c r="L482" s="1"/>
  <c r="M489"/>
  <c r="M482" s="1"/>
  <c r="L491"/>
  <c r="L484" s="1"/>
  <c r="M491"/>
  <c r="M484" s="1"/>
  <c r="L467"/>
  <c r="M467"/>
  <c r="L468"/>
  <c r="M468"/>
  <c r="L470"/>
  <c r="M470"/>
  <c r="L439"/>
  <c r="M439"/>
  <c r="L440"/>
  <c r="M440"/>
  <c r="L442"/>
  <c r="M442"/>
  <c r="L425"/>
  <c r="M425"/>
  <c r="N425"/>
  <c r="L426"/>
  <c r="M426"/>
  <c r="N426"/>
  <c r="L428"/>
  <c r="M428"/>
  <c r="N428"/>
  <c r="L404"/>
  <c r="M404"/>
  <c r="N404"/>
  <c r="L405"/>
  <c r="M405"/>
  <c r="N405"/>
  <c r="L407"/>
  <c r="M407"/>
  <c r="N407"/>
  <c r="L369"/>
  <c r="M369"/>
  <c r="N369"/>
  <c r="L370"/>
  <c r="M370"/>
  <c r="N370"/>
  <c r="L372"/>
  <c r="M372"/>
  <c r="N372"/>
  <c r="M327"/>
  <c r="M320" s="1"/>
  <c r="N327"/>
  <c r="M328"/>
  <c r="N328"/>
  <c r="M330"/>
  <c r="M323" s="1"/>
  <c r="N330"/>
  <c r="L330"/>
  <c r="L328"/>
  <c r="L327"/>
  <c r="M222"/>
  <c r="N222"/>
  <c r="M223"/>
  <c r="N223"/>
  <c r="M225"/>
  <c r="N225"/>
  <c r="L225"/>
  <c r="L223"/>
  <c r="L222"/>
  <c r="M194"/>
  <c r="N194"/>
  <c r="M195"/>
  <c r="N195"/>
  <c r="M197"/>
  <c r="N197"/>
  <c r="L197"/>
  <c r="L195"/>
  <c r="L194"/>
  <c r="L166"/>
  <c r="M166"/>
  <c r="L167"/>
  <c r="M167"/>
  <c r="L169"/>
  <c r="M169"/>
  <c r="L131"/>
  <c r="M131"/>
  <c r="L132"/>
  <c r="M132"/>
  <c r="L134"/>
  <c r="M134"/>
  <c r="L68"/>
  <c r="M68"/>
  <c r="N68"/>
  <c r="L69"/>
  <c r="M69"/>
  <c r="N69"/>
  <c r="L71"/>
  <c r="M71"/>
  <c r="N71"/>
  <c r="L54"/>
  <c r="M54"/>
  <c r="N54"/>
  <c r="L55"/>
  <c r="M55"/>
  <c r="N55"/>
  <c r="L57"/>
  <c r="M57"/>
  <c r="N57"/>
  <c r="L19"/>
  <c r="M19"/>
  <c r="N19"/>
  <c r="L20"/>
  <c r="M20"/>
  <c r="N20"/>
  <c r="L22"/>
  <c r="M22"/>
  <c r="N22"/>
  <c r="O394" i="13"/>
  <c r="P394"/>
  <c r="O390"/>
  <c r="P390"/>
  <c r="P356"/>
  <c r="P376"/>
  <c r="O376"/>
  <c r="P364"/>
  <c r="N364"/>
  <c r="O360"/>
  <c r="P360"/>
  <c r="O356"/>
  <c r="Q356"/>
  <c r="P332"/>
  <c r="P344"/>
  <c r="O344"/>
  <c r="O340"/>
  <c r="P340"/>
  <c r="Q340"/>
  <c r="O332"/>
  <c r="P290"/>
  <c r="O290"/>
  <c r="P224"/>
  <c r="O224"/>
  <c r="P182"/>
  <c r="O182"/>
  <c r="P158"/>
  <c r="O158"/>
  <c r="P146"/>
  <c r="P144" s="1"/>
  <c r="O146"/>
  <c r="O144" s="1"/>
  <c r="P140"/>
  <c r="Q140"/>
  <c r="O140"/>
  <c r="P122"/>
  <c r="O122"/>
  <c r="P112"/>
  <c r="Q112"/>
  <c r="O112"/>
  <c r="P100"/>
  <c r="O100"/>
  <c r="P94"/>
  <c r="Q94"/>
  <c r="O94"/>
  <c r="P70"/>
  <c r="O70"/>
  <c r="P62"/>
  <c r="O62"/>
  <c r="P54"/>
  <c r="Q54"/>
  <c r="O54"/>
  <c r="P44"/>
  <c r="O44"/>
  <c r="P12"/>
  <c r="P26"/>
  <c r="O26"/>
  <c r="O22"/>
  <c r="P22"/>
  <c r="O12"/>
  <c r="O128"/>
  <c r="P128"/>
  <c r="L290"/>
  <c r="M290"/>
  <c r="N290"/>
  <c r="K290"/>
  <c r="K306" i="12"/>
  <c r="L306"/>
  <c r="M306"/>
  <c r="N306"/>
  <c r="O306"/>
  <c r="O124" s="1"/>
  <c r="P306"/>
  <c r="Q306"/>
  <c r="K307"/>
  <c r="L307"/>
  <c r="M307"/>
  <c r="N307"/>
  <c r="O307"/>
  <c r="O125" s="1"/>
  <c r="P307"/>
  <c r="Q307"/>
  <c r="K309"/>
  <c r="L309"/>
  <c r="M309"/>
  <c r="N309"/>
  <c r="O309"/>
  <c r="O127" s="1"/>
  <c r="P309"/>
  <c r="Q309"/>
  <c r="J309"/>
  <c r="J307"/>
  <c r="J306"/>
  <c r="J1356"/>
  <c r="K1356"/>
  <c r="J1357"/>
  <c r="K1357"/>
  <c r="J1359"/>
  <c r="K1359"/>
  <c r="J1342"/>
  <c r="K1342"/>
  <c r="J1343"/>
  <c r="K1343"/>
  <c r="J1345"/>
  <c r="K1345"/>
  <c r="K1293"/>
  <c r="K1294"/>
  <c r="K1296"/>
  <c r="J1296"/>
  <c r="J1294"/>
  <c r="J1293"/>
  <c r="J1251"/>
  <c r="K1251"/>
  <c r="J1252"/>
  <c r="K1252"/>
  <c r="J1254"/>
  <c r="K1254"/>
  <c r="J1237"/>
  <c r="K1237"/>
  <c r="J1238"/>
  <c r="K1238"/>
  <c r="J1240"/>
  <c r="K1240"/>
  <c r="J1223"/>
  <c r="K1223"/>
  <c r="J1224"/>
  <c r="K1224"/>
  <c r="J1226"/>
  <c r="K1226"/>
  <c r="K1181"/>
  <c r="N1181"/>
  <c r="K1182"/>
  <c r="N1182"/>
  <c r="K1184"/>
  <c r="N1184"/>
  <c r="J1184"/>
  <c r="J1182"/>
  <c r="J1181"/>
  <c r="J1167"/>
  <c r="K1167"/>
  <c r="J1168"/>
  <c r="K1168"/>
  <c r="J1170"/>
  <c r="K1170"/>
  <c r="J1139"/>
  <c r="K1139"/>
  <c r="J1140"/>
  <c r="J1133" s="1"/>
  <c r="K1140"/>
  <c r="K1133" s="1"/>
  <c r="J1142"/>
  <c r="K1142"/>
  <c r="K1135" s="1"/>
  <c r="K761"/>
  <c r="P761"/>
  <c r="P754" s="1"/>
  <c r="Q761"/>
  <c r="Q754" s="1"/>
  <c r="K762"/>
  <c r="K755" s="1"/>
  <c r="P762"/>
  <c r="P755" s="1"/>
  <c r="P752" s="1"/>
  <c r="Q762"/>
  <c r="Q755" s="1"/>
  <c r="K764"/>
  <c r="P764"/>
  <c r="P757" s="1"/>
  <c r="Q764"/>
  <c r="Q757" s="1"/>
  <c r="J764"/>
  <c r="J757" s="1"/>
  <c r="J762"/>
  <c r="J761"/>
  <c r="J754" s="1"/>
  <c r="K614"/>
  <c r="K615"/>
  <c r="K617"/>
  <c r="J617"/>
  <c r="J615"/>
  <c r="J614"/>
  <c r="J530"/>
  <c r="K530"/>
  <c r="J531"/>
  <c r="J524" s="1"/>
  <c r="K531"/>
  <c r="K524" s="1"/>
  <c r="J533"/>
  <c r="K533"/>
  <c r="J488"/>
  <c r="K488"/>
  <c r="J489"/>
  <c r="J482" s="1"/>
  <c r="K489"/>
  <c r="K482" s="1"/>
  <c r="J491"/>
  <c r="J484" s="1"/>
  <c r="K491"/>
  <c r="K484" s="1"/>
  <c r="J467"/>
  <c r="K467"/>
  <c r="J468"/>
  <c r="K468"/>
  <c r="J470"/>
  <c r="K470"/>
  <c r="J439"/>
  <c r="K439"/>
  <c r="J440"/>
  <c r="K440"/>
  <c r="J442"/>
  <c r="K442"/>
  <c r="J425"/>
  <c r="K425"/>
  <c r="J426"/>
  <c r="K426"/>
  <c r="J428"/>
  <c r="K428"/>
  <c r="J404"/>
  <c r="K404"/>
  <c r="J405"/>
  <c r="J398" s="1"/>
  <c r="K405"/>
  <c r="K398" s="1"/>
  <c r="J407"/>
  <c r="J400" s="1"/>
  <c r="K407"/>
  <c r="K400" s="1"/>
  <c r="K369"/>
  <c r="K370"/>
  <c r="K372"/>
  <c r="J372"/>
  <c r="J370"/>
  <c r="J369"/>
  <c r="J327"/>
  <c r="K327"/>
  <c r="J328"/>
  <c r="K328"/>
  <c r="K321" s="1"/>
  <c r="J330"/>
  <c r="K330"/>
  <c r="K222"/>
  <c r="K223"/>
  <c r="K225"/>
  <c r="J225"/>
  <c r="J223"/>
  <c r="J222"/>
  <c r="K194"/>
  <c r="K195"/>
  <c r="K197"/>
  <c r="J197"/>
  <c r="J195"/>
  <c r="J194"/>
  <c r="K166"/>
  <c r="N166"/>
  <c r="K167"/>
  <c r="N167"/>
  <c r="K169"/>
  <c r="N169"/>
  <c r="J169"/>
  <c r="J167"/>
  <c r="J166"/>
  <c r="K131"/>
  <c r="K132"/>
  <c r="K134"/>
  <c r="J134"/>
  <c r="J132"/>
  <c r="J131"/>
  <c r="K68"/>
  <c r="K69"/>
  <c r="K71"/>
  <c r="J71"/>
  <c r="J69"/>
  <c r="J68"/>
  <c r="J54"/>
  <c r="K54"/>
  <c r="J55"/>
  <c r="K55"/>
  <c r="J57"/>
  <c r="K57"/>
  <c r="J19"/>
  <c r="K19"/>
  <c r="J20"/>
  <c r="J13" s="1"/>
  <c r="K20"/>
  <c r="K13" s="1"/>
  <c r="J22"/>
  <c r="K22"/>
  <c r="M394" i="13"/>
  <c r="N394"/>
  <c r="M390"/>
  <c r="N390"/>
  <c r="N376"/>
  <c r="M376"/>
  <c r="M364"/>
  <c r="M360"/>
  <c r="N360"/>
  <c r="M356"/>
  <c r="N356"/>
  <c r="M344"/>
  <c r="N344"/>
  <c r="M340"/>
  <c r="N340"/>
  <c r="N332"/>
  <c r="M332"/>
  <c r="N224"/>
  <c r="N222" s="1"/>
  <c r="M224"/>
  <c r="M222" s="1"/>
  <c r="N182"/>
  <c r="M182"/>
  <c r="N158"/>
  <c r="N156" s="1"/>
  <c r="M158"/>
  <c r="M156" s="1"/>
  <c r="M146"/>
  <c r="M144" s="1"/>
  <c r="N146"/>
  <c r="N144" s="1"/>
  <c r="M140"/>
  <c r="N140"/>
  <c r="N132"/>
  <c r="M132"/>
  <c r="M128"/>
  <c r="N128"/>
  <c r="Q128"/>
  <c r="N122"/>
  <c r="M122"/>
  <c r="N112"/>
  <c r="M112"/>
  <c r="N100"/>
  <c r="M100"/>
  <c r="M98" s="1"/>
  <c r="N70"/>
  <c r="M70"/>
  <c r="N62"/>
  <c r="M62"/>
  <c r="N54"/>
  <c r="M54"/>
  <c r="N44"/>
  <c r="M44"/>
  <c r="M42" s="1"/>
  <c r="N26"/>
  <c r="M26"/>
  <c r="N22"/>
  <c r="M22"/>
  <c r="N12"/>
  <c r="N10" s="1"/>
  <c r="M12"/>
  <c r="P439" i="12"/>
  <c r="Q439"/>
  <c r="P440"/>
  <c r="Q440"/>
  <c r="P442"/>
  <c r="Q442"/>
  <c r="I1356"/>
  <c r="N1356"/>
  <c r="P1356"/>
  <c r="Q1356"/>
  <c r="I1357"/>
  <c r="N1357"/>
  <c r="P1357"/>
  <c r="Q1357"/>
  <c r="I1359"/>
  <c r="N1359"/>
  <c r="P1359"/>
  <c r="Q1359"/>
  <c r="H1359"/>
  <c r="H1357"/>
  <c r="H1356"/>
  <c r="F1359"/>
  <c r="F1354" s="1"/>
  <c r="I1342"/>
  <c r="N1342"/>
  <c r="P1342"/>
  <c r="Q1342"/>
  <c r="I1343"/>
  <c r="N1343"/>
  <c r="P1343"/>
  <c r="Q1343"/>
  <c r="I1345"/>
  <c r="N1345"/>
  <c r="P1345"/>
  <c r="Q1345"/>
  <c r="H1345"/>
  <c r="H1343"/>
  <c r="H1342"/>
  <c r="Q1293"/>
  <c r="Q1294"/>
  <c r="Q1296"/>
  <c r="I1293"/>
  <c r="I1294"/>
  <c r="I1296"/>
  <c r="H1296"/>
  <c r="H1294"/>
  <c r="H1293"/>
  <c r="I1251"/>
  <c r="I1252"/>
  <c r="I1254"/>
  <c r="H1261"/>
  <c r="H1254" s="1"/>
  <c r="H1252"/>
  <c r="H1251"/>
  <c r="I1237"/>
  <c r="N1237"/>
  <c r="P1237"/>
  <c r="Q1237"/>
  <c r="I1238"/>
  <c r="N1238"/>
  <c r="P1238"/>
  <c r="Q1238"/>
  <c r="I1240"/>
  <c r="N1240"/>
  <c r="N1219" s="1"/>
  <c r="P1240"/>
  <c r="Q1240"/>
  <c r="H1240"/>
  <c r="H1238"/>
  <c r="H1237"/>
  <c r="I1223"/>
  <c r="I1216" s="1"/>
  <c r="N1223"/>
  <c r="N1216" s="1"/>
  <c r="I1224"/>
  <c r="I1217" s="1"/>
  <c r="N1224"/>
  <c r="I1226"/>
  <c r="I1219" s="1"/>
  <c r="N1226"/>
  <c r="H1226"/>
  <c r="H1224"/>
  <c r="H1223"/>
  <c r="I1181"/>
  <c r="I1182"/>
  <c r="I1184"/>
  <c r="H1184"/>
  <c r="H1182"/>
  <c r="H1181"/>
  <c r="I1167"/>
  <c r="N1167"/>
  <c r="P1167"/>
  <c r="P1132" s="1"/>
  <c r="Q1167"/>
  <c r="Q1132" s="1"/>
  <c r="I1168"/>
  <c r="N1168"/>
  <c r="P1168"/>
  <c r="P1133" s="1"/>
  <c r="Q1168"/>
  <c r="Q1133" s="1"/>
  <c r="I1170"/>
  <c r="N1170"/>
  <c r="P1170"/>
  <c r="P1135" s="1"/>
  <c r="Q1170"/>
  <c r="Q1135" s="1"/>
  <c r="H1170"/>
  <c r="H1168"/>
  <c r="H1167"/>
  <c r="I1139"/>
  <c r="N1139"/>
  <c r="I1140"/>
  <c r="N1140"/>
  <c r="I1142"/>
  <c r="N1142"/>
  <c r="H1142"/>
  <c r="H1140"/>
  <c r="H1139"/>
  <c r="L224" i="13"/>
  <c r="I761" i="12"/>
  <c r="I754" s="1"/>
  <c r="I762"/>
  <c r="I755" s="1"/>
  <c r="I764"/>
  <c r="I757" s="1"/>
  <c r="H764"/>
  <c r="H757" s="1"/>
  <c r="H762"/>
  <c r="H755" s="1"/>
  <c r="H761"/>
  <c r="I1214" l="1"/>
  <c r="N1217"/>
  <c r="N1214" s="1"/>
  <c r="Q1130"/>
  <c r="P1130"/>
  <c r="H990"/>
  <c r="L1291"/>
  <c r="H724"/>
  <c r="Q752"/>
  <c r="N757"/>
  <c r="N755"/>
  <c r="L320"/>
  <c r="L323"/>
  <c r="R406" i="13"/>
  <c r="O354"/>
  <c r="M15" i="12"/>
  <c r="L13"/>
  <c r="M12"/>
  <c r="M321"/>
  <c r="M524"/>
  <c r="M724"/>
  <c r="K724"/>
  <c r="I724"/>
  <c r="O122"/>
  <c r="L724"/>
  <c r="J724"/>
  <c r="P120" i="13"/>
  <c r="O330"/>
  <c r="N354"/>
  <c r="M354"/>
  <c r="P354"/>
  <c r="M330"/>
  <c r="O10"/>
  <c r="Q42"/>
  <c r="O42"/>
  <c r="P42"/>
  <c r="P98"/>
  <c r="O156"/>
  <c r="P156"/>
  <c r="N42"/>
  <c r="N120"/>
  <c r="N98"/>
  <c r="Q330"/>
  <c r="P10"/>
  <c r="O120"/>
  <c r="Q98"/>
  <c r="O98"/>
  <c r="Q120"/>
  <c r="O222"/>
  <c r="P222"/>
  <c r="P330"/>
  <c r="Q156"/>
  <c r="Q222"/>
  <c r="M757" i="12"/>
  <c r="M755"/>
  <c r="M754"/>
  <c r="L15"/>
  <c r="M13"/>
  <c r="L12"/>
  <c r="L220"/>
  <c r="L325"/>
  <c r="M400"/>
  <c r="L398"/>
  <c r="M397"/>
  <c r="L523"/>
  <c r="M523"/>
  <c r="M10"/>
  <c r="M318"/>
  <c r="L10"/>
  <c r="N752"/>
  <c r="J125"/>
  <c r="N127"/>
  <c r="N125"/>
  <c r="N124"/>
  <c r="J759"/>
  <c r="J1135"/>
  <c r="J1291"/>
  <c r="L526"/>
  <c r="M526"/>
  <c r="L524"/>
  <c r="L759"/>
  <c r="P990"/>
  <c r="M990"/>
  <c r="K990"/>
  <c r="I990"/>
  <c r="M1137"/>
  <c r="M1165"/>
  <c r="M1179"/>
  <c r="M1132"/>
  <c r="M1130" s="1"/>
  <c r="M1221"/>
  <c r="M1235"/>
  <c r="M1249"/>
  <c r="M1340"/>
  <c r="M1354"/>
  <c r="N437"/>
  <c r="Q990"/>
  <c r="N990"/>
  <c r="L990"/>
  <c r="J990"/>
  <c r="L754"/>
  <c r="L752" s="1"/>
  <c r="L1137"/>
  <c r="L1165"/>
  <c r="L1179"/>
  <c r="L1132"/>
  <c r="L1130" s="1"/>
  <c r="L1221"/>
  <c r="L1235"/>
  <c r="L1249"/>
  <c r="M1291"/>
  <c r="L1340"/>
  <c r="L1354"/>
  <c r="L321"/>
  <c r="L318" s="1"/>
  <c r="M521"/>
  <c r="L528"/>
  <c r="M120" i="13"/>
  <c r="N330"/>
  <c r="Q10"/>
  <c r="P406"/>
  <c r="O406"/>
  <c r="K15" i="12"/>
  <c r="K12"/>
  <c r="J124"/>
  <c r="J127"/>
  <c r="K526"/>
  <c r="J1179"/>
  <c r="J304"/>
  <c r="N17"/>
  <c r="M52"/>
  <c r="M127"/>
  <c r="M125"/>
  <c r="M124"/>
  <c r="L192"/>
  <c r="L400"/>
  <c r="M402"/>
  <c r="L397"/>
  <c r="L395" s="1"/>
  <c r="M612"/>
  <c r="L127"/>
  <c r="L125"/>
  <c r="K127"/>
  <c r="K124"/>
  <c r="J220"/>
  <c r="J323"/>
  <c r="J320"/>
  <c r="J321"/>
  <c r="J526"/>
  <c r="J755"/>
  <c r="J1399" s="1"/>
  <c r="K1137"/>
  <c r="K1165"/>
  <c r="K1221"/>
  <c r="K1235"/>
  <c r="K1249"/>
  <c r="K1340"/>
  <c r="K1354"/>
  <c r="K1132"/>
  <c r="K1130" s="1"/>
  <c r="P304"/>
  <c r="Q304"/>
  <c r="O304"/>
  <c r="K304"/>
  <c r="L17"/>
  <c r="M66"/>
  <c r="N66"/>
  <c r="L66"/>
  <c r="L129"/>
  <c r="L164"/>
  <c r="M192"/>
  <c r="M220"/>
  <c r="N325"/>
  <c r="M367"/>
  <c r="N367"/>
  <c r="L367"/>
  <c r="M423"/>
  <c r="N423"/>
  <c r="L423"/>
  <c r="L437"/>
  <c r="L465"/>
  <c r="M486"/>
  <c r="L486"/>
  <c r="M759"/>
  <c r="K125"/>
  <c r="J1137"/>
  <c r="J1165"/>
  <c r="J1221"/>
  <c r="J1235"/>
  <c r="J1249"/>
  <c r="K1291"/>
  <c r="J1340"/>
  <c r="J1354"/>
  <c r="J1132"/>
  <c r="J1130" s="1"/>
  <c r="M17"/>
  <c r="N52"/>
  <c r="L52"/>
  <c r="M129"/>
  <c r="M164"/>
  <c r="N192"/>
  <c r="N220"/>
  <c r="L124"/>
  <c r="M325"/>
  <c r="N402"/>
  <c r="L402"/>
  <c r="M437"/>
  <c r="M465"/>
  <c r="M398"/>
  <c r="M395" s="1"/>
  <c r="M479"/>
  <c r="L479"/>
  <c r="M528"/>
  <c r="L612"/>
  <c r="N759"/>
  <c r="Q759"/>
  <c r="K759"/>
  <c r="K757"/>
  <c r="K754"/>
  <c r="P759"/>
  <c r="M304"/>
  <c r="L304"/>
  <c r="N406" i="13"/>
  <c r="M10"/>
  <c r="M406" s="1"/>
  <c r="N304" i="12"/>
  <c r="K1179"/>
  <c r="N1179"/>
  <c r="J164"/>
  <c r="J192"/>
  <c r="K323"/>
  <c r="K320"/>
  <c r="J523"/>
  <c r="J612"/>
  <c r="J15"/>
  <c r="J12"/>
  <c r="J129"/>
  <c r="K367"/>
  <c r="K402"/>
  <c r="K423"/>
  <c r="K437"/>
  <c r="K465"/>
  <c r="K397"/>
  <c r="K395" s="1"/>
  <c r="K486"/>
  <c r="K481"/>
  <c r="K479" s="1"/>
  <c r="K528"/>
  <c r="J367"/>
  <c r="J402"/>
  <c r="J423"/>
  <c r="J437"/>
  <c r="J465"/>
  <c r="J397"/>
  <c r="J395" s="1"/>
  <c r="J486"/>
  <c r="J481"/>
  <c r="J479" s="1"/>
  <c r="J528"/>
  <c r="K612"/>
  <c r="K523"/>
  <c r="K521" s="1"/>
  <c r="K325"/>
  <c r="J325"/>
  <c r="K220"/>
  <c r="K192"/>
  <c r="J66"/>
  <c r="K164"/>
  <c r="N164"/>
  <c r="K129"/>
  <c r="N129"/>
  <c r="K10"/>
  <c r="H1291"/>
  <c r="H1340"/>
  <c r="H1354"/>
  <c r="J17"/>
  <c r="J52"/>
  <c r="K66"/>
  <c r="K17"/>
  <c r="K52"/>
  <c r="H1132"/>
  <c r="H1135"/>
  <c r="H1249"/>
  <c r="Q1291"/>
  <c r="N1354"/>
  <c r="Q1354"/>
  <c r="P437"/>
  <c r="P1354"/>
  <c r="I1354"/>
  <c r="Q437"/>
  <c r="I1340"/>
  <c r="P1340"/>
  <c r="I1291"/>
  <c r="Q1340"/>
  <c r="N1340"/>
  <c r="I1249"/>
  <c r="N1135"/>
  <c r="N1133"/>
  <c r="N1132"/>
  <c r="H1221"/>
  <c r="H1235"/>
  <c r="I1135"/>
  <c r="I1133"/>
  <c r="I1132"/>
  <c r="I1130" s="1"/>
  <c r="H1165"/>
  <c r="H1179"/>
  <c r="H759"/>
  <c r="H1137"/>
  <c r="I1179"/>
  <c r="H1133"/>
  <c r="I1221"/>
  <c r="P1235"/>
  <c r="I1235"/>
  <c r="N1221"/>
  <c r="N1235"/>
  <c r="Q1235"/>
  <c r="I752"/>
  <c r="I1137"/>
  <c r="P1165"/>
  <c r="I1165"/>
  <c r="H754"/>
  <c r="H752" s="1"/>
  <c r="N1137"/>
  <c r="Q1165"/>
  <c r="N1165"/>
  <c r="I759"/>
  <c r="N1130" l="1"/>
  <c r="M752"/>
  <c r="J318"/>
  <c r="M1401"/>
  <c r="N122"/>
  <c r="L521"/>
  <c r="M122"/>
  <c r="M1398"/>
  <c r="K122"/>
  <c r="K1399"/>
  <c r="L122"/>
  <c r="L1398"/>
  <c r="L1399"/>
  <c r="L1401"/>
  <c r="M1399"/>
  <c r="M1396" s="1"/>
  <c r="J521"/>
  <c r="K1401"/>
  <c r="J122"/>
  <c r="J10"/>
  <c r="K752"/>
  <c r="J1401"/>
  <c r="J1398"/>
  <c r="J752"/>
  <c r="K1398"/>
  <c r="K318"/>
  <c r="H1130"/>
  <c r="I614"/>
  <c r="I615"/>
  <c r="I617"/>
  <c r="H617"/>
  <c r="H615"/>
  <c r="H614"/>
  <c r="N523"/>
  <c r="N524"/>
  <c r="N526"/>
  <c r="I530"/>
  <c r="I531"/>
  <c r="I533"/>
  <c r="H533"/>
  <c r="H531"/>
  <c r="H530"/>
  <c r="I488"/>
  <c r="P488"/>
  <c r="P481" s="1"/>
  <c r="Q488"/>
  <c r="Q481" s="1"/>
  <c r="I489"/>
  <c r="I482" s="1"/>
  <c r="P489"/>
  <c r="P482" s="1"/>
  <c r="Q489"/>
  <c r="Q482" s="1"/>
  <c r="I491"/>
  <c r="I484" s="1"/>
  <c r="P491"/>
  <c r="P484" s="1"/>
  <c r="Q491"/>
  <c r="Q484" s="1"/>
  <c r="H491"/>
  <c r="H484" s="1"/>
  <c r="H489"/>
  <c r="H482" s="1"/>
  <c r="H488"/>
  <c r="H481" s="1"/>
  <c r="I467"/>
  <c r="N467"/>
  <c r="N397" s="1"/>
  <c r="P467"/>
  <c r="Q467"/>
  <c r="I468"/>
  <c r="N468"/>
  <c r="N398" s="1"/>
  <c r="P468"/>
  <c r="Q468"/>
  <c r="I470"/>
  <c r="N470"/>
  <c r="N400" s="1"/>
  <c r="P470"/>
  <c r="Q470"/>
  <c r="H470"/>
  <c r="H468"/>
  <c r="H467"/>
  <c r="I439"/>
  <c r="I440"/>
  <c r="I442"/>
  <c r="H442"/>
  <c r="H440"/>
  <c r="H439"/>
  <c r="H523" l="1"/>
  <c r="H526"/>
  <c r="I524"/>
  <c r="P479"/>
  <c r="Q479"/>
  <c r="L1396"/>
  <c r="K1396"/>
  <c r="N395"/>
  <c r="J1396"/>
  <c r="I526"/>
  <c r="I521" s="1"/>
  <c r="I523"/>
  <c r="N521"/>
  <c r="H524"/>
  <c r="H612"/>
  <c r="I612"/>
  <c r="H479"/>
  <c r="H528"/>
  <c r="H486"/>
  <c r="I528"/>
  <c r="P486"/>
  <c r="I486"/>
  <c r="I481"/>
  <c r="I479" s="1"/>
  <c r="Q486"/>
  <c r="H465"/>
  <c r="H437"/>
  <c r="I437"/>
  <c r="P465"/>
  <c r="I465"/>
  <c r="N465"/>
  <c r="Q465"/>
  <c r="H521" l="1"/>
  <c r="I425"/>
  <c r="P425"/>
  <c r="Q425"/>
  <c r="I426"/>
  <c r="P426"/>
  <c r="Q426"/>
  <c r="I428"/>
  <c r="P428"/>
  <c r="Q428"/>
  <c r="H428"/>
  <c r="H426"/>
  <c r="H425"/>
  <c r="I404"/>
  <c r="P404"/>
  <c r="P397" s="1"/>
  <c r="Q404"/>
  <c r="Q397" s="1"/>
  <c r="I405"/>
  <c r="I398" s="1"/>
  <c r="P405"/>
  <c r="P398" s="1"/>
  <c r="Q405"/>
  <c r="Q398" s="1"/>
  <c r="I407"/>
  <c r="P407"/>
  <c r="P400" s="1"/>
  <c r="Q407"/>
  <c r="Q400" s="1"/>
  <c r="H407"/>
  <c r="H400" s="1"/>
  <c r="H405"/>
  <c r="H398" s="1"/>
  <c r="H404"/>
  <c r="H397" s="1"/>
  <c r="I369"/>
  <c r="P369"/>
  <c r="Q369"/>
  <c r="I370"/>
  <c r="P370"/>
  <c r="Q370"/>
  <c r="I372"/>
  <c r="P372"/>
  <c r="Q372"/>
  <c r="H372"/>
  <c r="H370"/>
  <c r="H369"/>
  <c r="I327"/>
  <c r="I306" s="1"/>
  <c r="P327"/>
  <c r="Q327"/>
  <c r="I328"/>
  <c r="P328"/>
  <c r="Q328"/>
  <c r="I330"/>
  <c r="P330"/>
  <c r="P323" s="1"/>
  <c r="Q330"/>
  <c r="H330"/>
  <c r="H323" s="1"/>
  <c r="H328"/>
  <c r="H327"/>
  <c r="I222"/>
  <c r="I223"/>
  <c r="I225"/>
  <c r="H225"/>
  <c r="H223"/>
  <c r="H222"/>
  <c r="I194"/>
  <c r="P194"/>
  <c r="Q194"/>
  <c r="I195"/>
  <c r="P195"/>
  <c r="Q195"/>
  <c r="I197"/>
  <c r="P197"/>
  <c r="Q197"/>
  <c r="H197"/>
  <c r="H195"/>
  <c r="H194"/>
  <c r="I166"/>
  <c r="I167"/>
  <c r="I169"/>
  <c r="H169"/>
  <c r="H167"/>
  <c r="H166"/>
  <c r="I131"/>
  <c r="I132"/>
  <c r="I134"/>
  <c r="H134"/>
  <c r="H132"/>
  <c r="H131"/>
  <c r="I68"/>
  <c r="I69"/>
  <c r="I71"/>
  <c r="H71"/>
  <c r="H69"/>
  <c r="H68"/>
  <c r="I54"/>
  <c r="I55"/>
  <c r="I57"/>
  <c r="H57"/>
  <c r="H55"/>
  <c r="H54"/>
  <c r="I19"/>
  <c r="I20"/>
  <c r="I22"/>
  <c r="H22"/>
  <c r="H20"/>
  <c r="H19"/>
  <c r="Q395" l="1"/>
  <c r="P395"/>
  <c r="I400"/>
  <c r="H325"/>
  <c r="I323"/>
  <c r="P321"/>
  <c r="I321"/>
  <c r="P320"/>
  <c r="I320"/>
  <c r="I318" s="1"/>
  <c r="H367"/>
  <c r="H124"/>
  <c r="P127"/>
  <c r="I127"/>
  <c r="P125"/>
  <c r="I125"/>
  <c r="P124"/>
  <c r="P122" s="1"/>
  <c r="I124"/>
  <c r="H220"/>
  <c r="H423"/>
  <c r="H127"/>
  <c r="H321"/>
  <c r="Q323"/>
  <c r="N323"/>
  <c r="Q321"/>
  <c r="N321"/>
  <c r="Q320"/>
  <c r="N320"/>
  <c r="P318"/>
  <c r="N318"/>
  <c r="Q318"/>
  <c r="P402"/>
  <c r="I402"/>
  <c r="I397"/>
  <c r="I395" s="1"/>
  <c r="P367"/>
  <c r="I367"/>
  <c r="H402"/>
  <c r="P423"/>
  <c r="I423"/>
  <c r="Q402"/>
  <c r="Q367"/>
  <c r="H320"/>
  <c r="H318" s="1"/>
  <c r="H395"/>
  <c r="Q423"/>
  <c r="H125"/>
  <c r="H122" s="1"/>
  <c r="Q127"/>
  <c r="Q125"/>
  <c r="Q124"/>
  <c r="P325"/>
  <c r="I325"/>
  <c r="Q325"/>
  <c r="I122"/>
  <c r="I220"/>
  <c r="H192"/>
  <c r="P192"/>
  <c r="I192"/>
  <c r="Q192"/>
  <c r="H164"/>
  <c r="H12"/>
  <c r="H15"/>
  <c r="I15"/>
  <c r="I12"/>
  <c r="H66"/>
  <c r="H129"/>
  <c r="I164"/>
  <c r="I129"/>
  <c r="H13"/>
  <c r="N15"/>
  <c r="N13"/>
  <c r="H52"/>
  <c r="H17"/>
  <c r="I17"/>
  <c r="I52"/>
  <c r="I66"/>
  <c r="I13"/>
  <c r="N12"/>
  <c r="L394" i="13"/>
  <c r="K394"/>
  <c r="L390"/>
  <c r="Q390"/>
  <c r="S390"/>
  <c r="T390"/>
  <c r="K390"/>
  <c r="L356"/>
  <c r="S356"/>
  <c r="T356"/>
  <c r="L360"/>
  <c r="Q360"/>
  <c r="Q354" s="1"/>
  <c r="T360"/>
  <c r="L364"/>
  <c r="L376"/>
  <c r="K376"/>
  <c r="K364"/>
  <c r="K360"/>
  <c r="K356"/>
  <c r="L332"/>
  <c r="L340"/>
  <c r="T340"/>
  <c r="L344"/>
  <c r="K344"/>
  <c r="K340"/>
  <c r="K332"/>
  <c r="L222"/>
  <c r="K224"/>
  <c r="K158"/>
  <c r="L158"/>
  <c r="L182"/>
  <c r="K182"/>
  <c r="L146"/>
  <c r="L144" s="1"/>
  <c r="S146"/>
  <c r="S144" s="1"/>
  <c r="T146"/>
  <c r="T144" s="1"/>
  <c r="K146"/>
  <c r="K144" s="1"/>
  <c r="L140"/>
  <c r="S140"/>
  <c r="T140"/>
  <c r="L132"/>
  <c r="L128"/>
  <c r="S128"/>
  <c r="S120" s="1"/>
  <c r="T128"/>
  <c r="L122"/>
  <c r="T122"/>
  <c r="T120" s="1"/>
  <c r="K140"/>
  <c r="K132"/>
  <c r="K128"/>
  <c r="K122"/>
  <c r="L112"/>
  <c r="T112"/>
  <c r="T98" s="1"/>
  <c r="K112"/>
  <c r="L100"/>
  <c r="K100"/>
  <c r="L70"/>
  <c r="S70"/>
  <c r="T70"/>
  <c r="K70"/>
  <c r="L62"/>
  <c r="K62"/>
  <c r="L54"/>
  <c r="S54"/>
  <c r="S42" s="1"/>
  <c r="T54"/>
  <c r="K54"/>
  <c r="L44"/>
  <c r="K44"/>
  <c r="L26"/>
  <c r="K26"/>
  <c r="L22"/>
  <c r="S22"/>
  <c r="S10" s="1"/>
  <c r="T22"/>
  <c r="T10" s="1"/>
  <c r="K22"/>
  <c r="L12"/>
  <c r="K12"/>
  <c r="I1398" i="12"/>
  <c r="P1398"/>
  <c r="Q1398"/>
  <c r="I1399"/>
  <c r="P1399"/>
  <c r="Q1399"/>
  <c r="I1401"/>
  <c r="P1401"/>
  <c r="Q1401"/>
  <c r="H1401"/>
  <c r="H1399"/>
  <c r="H1398"/>
  <c r="J42" i="13"/>
  <c r="I42"/>
  <c r="J10"/>
  <c r="I10"/>
  <c r="K354" l="1"/>
  <c r="T42"/>
  <c r="S354"/>
  <c r="T354"/>
  <c r="L354"/>
  <c r="L120"/>
  <c r="N1398" i="12"/>
  <c r="N1399"/>
  <c r="N1401"/>
  <c r="Q122"/>
  <c r="P1396"/>
  <c r="N10"/>
  <c r="K42" i="13"/>
  <c r="L42"/>
  <c r="H1396" i="12"/>
  <c r="Q1396"/>
  <c r="I1396"/>
  <c r="K120" i="13"/>
  <c r="H10" i="12"/>
  <c r="I10"/>
  <c r="K222" i="13"/>
  <c r="K330"/>
  <c r="L330"/>
  <c r="K156"/>
  <c r="L156"/>
  <c r="K10"/>
  <c r="L10"/>
  <c r="K98"/>
  <c r="L98"/>
  <c r="S406" l="1"/>
  <c r="T406"/>
  <c r="N1396" i="12"/>
  <c r="Q406" i="13"/>
  <c r="K406"/>
  <c r="L406"/>
  <c r="F1345" i="12"/>
  <c r="F1340" s="1"/>
  <c r="G1294"/>
  <c r="F1294"/>
  <c r="G1293"/>
  <c r="F1293"/>
  <c r="G1135"/>
  <c r="F1135"/>
  <c r="G1133"/>
  <c r="F1133"/>
  <c r="G1132"/>
  <c r="F1132"/>
  <c r="G757"/>
  <c r="F757"/>
  <c r="G755"/>
  <c r="F755"/>
  <c r="G754"/>
  <c r="F754"/>
  <c r="G526"/>
  <c r="F526"/>
  <c r="G524"/>
  <c r="F524"/>
  <c r="G523"/>
  <c r="F523"/>
  <c r="G484"/>
  <c r="F484"/>
  <c r="F479" s="1"/>
  <c r="G479"/>
  <c r="G428"/>
  <c r="F428"/>
  <c r="F425"/>
  <c r="G407"/>
  <c r="F407"/>
  <c r="G323"/>
  <c r="F323"/>
  <c r="G321"/>
  <c r="F321"/>
  <c r="G320"/>
  <c r="F320"/>
  <c r="F125"/>
  <c r="G127"/>
  <c r="G125"/>
  <c r="G124"/>
  <c r="F13"/>
  <c r="G71"/>
  <c r="F71"/>
  <c r="G68"/>
  <c r="F68"/>
  <c r="G57"/>
  <c r="F57"/>
  <c r="G54"/>
  <c r="F54"/>
  <c r="G13"/>
  <c r="I330" i="13"/>
  <c r="J330"/>
  <c r="J222"/>
  <c r="I222"/>
  <c r="J144"/>
  <c r="I144"/>
  <c r="G1130" i="12" l="1"/>
  <c r="G752"/>
  <c r="G521"/>
  <c r="G318"/>
  <c r="G398"/>
  <c r="G1399" s="1"/>
  <c r="F1130"/>
  <c r="G400"/>
  <c r="F397"/>
  <c r="F400"/>
  <c r="F398"/>
  <c r="F1399" s="1"/>
  <c r="F752"/>
  <c r="G397"/>
  <c r="F521"/>
  <c r="F318"/>
  <c r="G12"/>
  <c r="F124"/>
  <c r="G164"/>
  <c r="G122"/>
  <c r="F127"/>
  <c r="F12"/>
  <c r="F15"/>
  <c r="G15"/>
  <c r="J156" i="13"/>
  <c r="J98"/>
  <c r="I98"/>
  <c r="J120"/>
  <c r="I156"/>
  <c r="I120"/>
  <c r="G10" i="12" l="1"/>
  <c r="G1398"/>
  <c r="F1398"/>
  <c r="G395"/>
  <c r="F395"/>
  <c r="F122"/>
  <c r="F10"/>
  <c r="F1401"/>
  <c r="G1401"/>
  <c r="J406" i="13"/>
  <c r="I406"/>
  <c r="G1396" i="12" l="1"/>
  <c r="F1396"/>
</calcChain>
</file>

<file path=xl/sharedStrings.xml><?xml version="1.0" encoding="utf-8"?>
<sst xmlns="http://schemas.openxmlformats.org/spreadsheetml/2006/main" count="4139" uniqueCount="972">
  <si>
    <t>№ п/п</t>
  </si>
  <si>
    <t>Цель, задачи, показатели результативности</t>
  </si>
  <si>
    <t>Текущий год</t>
  </si>
  <si>
    <t>Плановый период</t>
  </si>
  <si>
    <t>план</t>
  </si>
  <si>
    <t>факт</t>
  </si>
  <si>
    <t>январь - март</t>
  </si>
  <si>
    <t>Задача 1</t>
  </si>
  <si>
    <t>Задача 2</t>
  </si>
  <si>
    <t>тыс. рублей</t>
  </si>
  <si>
    <t>Руководитель</t>
  </si>
  <si>
    <t>Ед. измере-ния</t>
  </si>
  <si>
    <t>январь - июнь</t>
  </si>
  <si>
    <t>январь-сентябрь</t>
  </si>
  <si>
    <t>Отчетный период (два предшествующих года)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</si>
  <si>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</si>
  <si>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</si>
  <si>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</si>
  <si>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</si>
  <si>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</si>
  <si>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</si>
  <si>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</si>
  <si>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</si>
  <si>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</si>
  <si>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</si>
  <si>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</si>
  <si>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</si>
  <si>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</si>
  <si>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</si>
  <si>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 xml:space="preserve">федеральный бюджет 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</si>
  <si>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</si>
  <si>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</si>
  <si>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</si>
  <si>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</si>
  <si>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</si>
  <si>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</si>
  <si>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</si>
  <si>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</si>
  <si>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</si>
  <si>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</si>
  <si>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План на  201___год</t>
  </si>
  <si>
    <t>по ПСД (в ценах        ___г.)</t>
  </si>
  <si>
    <t>в ценах контракта</t>
  </si>
  <si>
    <t xml:space="preserve">по ПСД (в ценах__г.) </t>
  </si>
  <si>
    <t>аванс</t>
  </si>
  <si>
    <t>ввод в действие (квартал)</t>
  </si>
  <si>
    <t>всего, в том числе</t>
  </si>
  <si>
    <t>Наименовние ГРБС</t>
  </si>
  <si>
    <t>в том числе по ГРБС:</t>
  </si>
  <si>
    <t>1-й год</t>
  </si>
  <si>
    <t>2-й год</t>
  </si>
  <si>
    <t>(подпись)</t>
  </si>
  <si>
    <t>(ФИО)</t>
  </si>
  <si>
    <t>__________________</t>
  </si>
  <si>
    <t>январь - сентябрь</t>
  </si>
  <si>
    <t xml:space="preserve">за январь   -  ________  20___ г. (нарастающим итогом)                                                                                                                                                                                                            </t>
  </si>
  <si>
    <t>Сметная стоимость  по утвержден-ной ПСД  ( в ценах        ___г.)</t>
  </si>
  <si>
    <t>Остаток сметной стоимости на 01.01 текущего года</t>
  </si>
  <si>
    <t>в ценах контрак-та, всего, в том числе</t>
  </si>
  <si>
    <t>_______________</t>
  </si>
  <si>
    <t>Примечание (оценка рисков невыполнения показателей по программе, причины                       невыполнения, выбор действий по преодолению)</t>
  </si>
  <si>
    <t>плановый период</t>
  </si>
  <si>
    <t>(месяц)</t>
  </si>
  <si>
    <t xml:space="preserve">Финансирование за январь -           _______   201__г. </t>
  </si>
  <si>
    <t xml:space="preserve">   (месяц)</t>
  </si>
  <si>
    <t>Мощность</t>
  </si>
  <si>
    <t>Информация о целевых показателях и показателях результативности муниципальной программы Березовского района  Красноярского края</t>
  </si>
  <si>
    <t>к Порядку принятия решений о разработке муниципальных программ Березовского района Красноярского края, их формировании и реализации</t>
  </si>
  <si>
    <t xml:space="preserve">Информация об использовании бюджетных ассигнований районного бюджета и иных средств на реализацию программы с указанием плановых и фактических значений </t>
  </si>
  <si>
    <t>Наименование муниципальной программы, подпрограммы муниципальной программы</t>
  </si>
  <si>
    <t>местный бюджет</t>
  </si>
  <si>
    <r>
      <t>Информация об использовании бюджетных ассигнований районного бюджета и иных средств на реализацию отдельных мероприятий программы и подпрограмм с указанием плановых и фактических значений</t>
    </r>
    <r>
      <rPr>
        <b/>
        <sz val="12"/>
        <color indexed="8"/>
        <rFont val="Times New Roman"/>
        <family val="1"/>
        <charset val="204"/>
      </rPr>
      <t xml:space="preserve"> (с расшифровкой по главным распорядителям средств районного бюджета, подпрограммам, отдельным мероприятиям программы, а также по годам реализации программы)</t>
    </r>
  </si>
  <si>
    <t>Статус (муниципальная программа, подпрограмма)</t>
  </si>
  <si>
    <t>муниципальная программа</t>
  </si>
  <si>
    <t>к Порядку принятия решений о разработке муниципальных программ Красноярского края, их формировании и реализации</t>
  </si>
  <si>
    <t>Расшифровка финансирования по объектам капитального строительства,муниципальной собственности Березовского района Красноярского края</t>
  </si>
  <si>
    <t>краевой  бюджет</t>
  </si>
  <si>
    <t>краевой бюджет</t>
  </si>
  <si>
    <t>х</t>
  </si>
  <si>
    <t>%</t>
  </si>
  <si>
    <t>Задача 3</t>
  </si>
  <si>
    <t>Задача 4</t>
  </si>
  <si>
    <t>основное мероприятие 2</t>
  </si>
  <si>
    <t>основное мероприятие 3</t>
  </si>
  <si>
    <t>основное мероприятие 4</t>
  </si>
  <si>
    <t>основное мероприятие 5</t>
  </si>
  <si>
    <t>основное мероприятие 6</t>
  </si>
  <si>
    <t>основное мероприятие 7</t>
  </si>
  <si>
    <t>0501</t>
  </si>
  <si>
    <t>основное мероприятие 9</t>
  </si>
  <si>
    <t>Цель</t>
  </si>
  <si>
    <t>чел</t>
  </si>
  <si>
    <t>чел.</t>
  </si>
  <si>
    <t>Сохранение культурного наследия</t>
  </si>
  <si>
    <t>0801</t>
  </si>
  <si>
    <t>0804</t>
  </si>
  <si>
    <t>мероприятие 1</t>
  </si>
  <si>
    <t>мероприятие 2</t>
  </si>
  <si>
    <t>подпрограмма 2</t>
  </si>
  <si>
    <t>цель</t>
  </si>
  <si>
    <t>задача 2</t>
  </si>
  <si>
    <t>задача 1</t>
  </si>
  <si>
    <t>основное мероприятие 1</t>
  </si>
  <si>
    <t>1006</t>
  </si>
  <si>
    <t>1102</t>
  </si>
  <si>
    <t xml:space="preserve">муниципальная программа </t>
  </si>
  <si>
    <t>подпрограмма 1</t>
  </si>
  <si>
    <t>ед</t>
  </si>
  <si>
    <t>Поддержка искусства и народного творчества</t>
  </si>
  <si>
    <t>шт</t>
  </si>
  <si>
    <t>мероприятие программы 2</t>
  </si>
  <si>
    <t xml:space="preserve">Задача 1 </t>
  </si>
  <si>
    <t>0104</t>
  </si>
  <si>
    <t>611</t>
  </si>
  <si>
    <t>612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</si>
  <si>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</si>
  <si>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</si>
  <si>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</si>
  <si>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</si>
  <si>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</si>
  <si>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</si>
  <si>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</si>
  <si>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</si>
  <si>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</si>
  <si>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3.1.</t>
  </si>
  <si>
    <t>3.2.</t>
  </si>
  <si>
    <t>подпрограмма 3</t>
  </si>
  <si>
    <t>Доступная среда</t>
  </si>
  <si>
    <t>показатель - доля достапных для инвалидов и других МГН приоритетных объектов социальной и инженерной инфраструктуры в общем количестве приоритетных объектов в Березовском районе</t>
  </si>
  <si>
    <t>руб</t>
  </si>
  <si>
    <t>подпрограмма 4</t>
  </si>
  <si>
    <t>показатель - удельный вес детей-инвалидов проживающих в семьях, получивших реабилитационные услуги в муниц.учреждениях соц.обслуживания населения, к общему числу детей-инвалидов, проживающих на территории района</t>
  </si>
  <si>
    <t>показатель - удельный вес обосновательнных жалоб на качествопредоставления услуг муниц.учреждениями</t>
  </si>
  <si>
    <t>показатель - уровень удовлетворенности граждан качеством предоставления услуг</t>
  </si>
  <si>
    <t>подпрограмма 5</t>
  </si>
  <si>
    <t>Обеспечение реализации муниципальной программы и прочие мероприятия</t>
  </si>
  <si>
    <t>задача</t>
  </si>
  <si>
    <t>показатель - уровень исполнения субвенций на реализацию переданных полномочий края</t>
  </si>
  <si>
    <t>показатель - удельный вес обоснованных жалоб к числу граждан, которым предоставлены муниц.услуги</t>
  </si>
  <si>
    <t>не более 0,1</t>
  </si>
  <si>
    <t>147</t>
  </si>
  <si>
    <t>1003</t>
  </si>
  <si>
    <t>321</t>
  </si>
  <si>
    <t>244</t>
  </si>
  <si>
    <t>проезд к месту оздоровительных лагерей</t>
  </si>
  <si>
    <t>831</t>
  </si>
  <si>
    <t>Обеспечение раелизации муниципальной программы и прочие мероприятия</t>
  </si>
  <si>
    <t>121</t>
  </si>
  <si>
    <t>122</t>
  </si>
  <si>
    <t>852</t>
  </si>
  <si>
    <t>показатель - количество созданых рабочих мест для несовершенолетних граждан</t>
  </si>
  <si>
    <t>показатель - количество несовершенолетних граждан, проживающих в Березовском районе, принявших участие в профильных палаточных лагерях</t>
  </si>
  <si>
    <t>показатель - количество молодых граждан, проживающих в Березовском райне, вовлеченных в добровольческую деятельность</t>
  </si>
  <si>
    <t>показатель - количество молодых граждан, вовлеченых в изучение истории Отечества</t>
  </si>
  <si>
    <t>Почетный гражданин Березовского района</t>
  </si>
  <si>
    <t>062</t>
  </si>
  <si>
    <t xml:space="preserve">показатель - 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в общем количестве молодых  семей, получивших свидетельства о выделении социальной выплаты на приобретение или строительство жилья, - претендентов на получение социальной выплаты в текущем году на конец планируемого года </t>
  </si>
  <si>
    <t>Задача</t>
  </si>
  <si>
    <t>Обеспечение условий реализации муниципальной программы</t>
  </si>
  <si>
    <t>0702</t>
  </si>
  <si>
    <t>руководство и управление в сфере установленных функциональных органов</t>
  </si>
  <si>
    <t>Патриотическое воспитание и вовлечение молодежи Березовского района</t>
  </si>
  <si>
    <t>обеспечение деятельности МБУ МЦ Созвездие</t>
  </si>
  <si>
    <t>0707</t>
  </si>
  <si>
    <t>основное мероприятие 8</t>
  </si>
  <si>
    <t>обеспечение деятельности (оказание услуг) подведеомственных учреждений</t>
  </si>
  <si>
    <t>мероприятие подпрограммы 2</t>
  </si>
  <si>
    <t>мероприятие подпрограммы 3</t>
  </si>
  <si>
    <t>проведение мероприятий в области культуры</t>
  </si>
  <si>
    <t>Обеспечение условий реализации муниципальной программы и прочие мероприятия</t>
  </si>
  <si>
    <t>мероприятие подпрограммы 1</t>
  </si>
  <si>
    <t>мероприятие подпрограммы 4</t>
  </si>
  <si>
    <t>мероприятие подпрограммы 5</t>
  </si>
  <si>
    <t>мероприятие подпрограммы 6</t>
  </si>
  <si>
    <t>руководство и управление в сфере установленных функций органов местного самоуправление</t>
  </si>
  <si>
    <t>мероприятие подпрограммы 7</t>
  </si>
  <si>
    <t>обеспечение деятельности МБУ МЦ "Созвездие"</t>
  </si>
  <si>
    <t>предоставление социальных выплат молодым семьям на приобретение (строительсов) жилья</t>
  </si>
  <si>
    <t>№</t>
  </si>
  <si>
    <t>Поддержка малых форм хозяйствования</t>
  </si>
  <si>
    <t>обеспечение доступности коммерческих кредитов малым формам хозяйствования на селе</t>
  </si>
  <si>
    <t>показатель - количество граждан, ведущих личное подсобное хозяйство, осуществляющих привлечение кредитных ресуров</t>
  </si>
  <si>
    <t>Создание благоприятных условий в сельских территориях</t>
  </si>
  <si>
    <t>предупреждение возникновения и распростронения заболеваний, опасных для человека и животных</t>
  </si>
  <si>
    <t>показатель - снижение количества обращений граждан с укусами безнадзорных животных</t>
  </si>
  <si>
    <t>показатель - доля исполнительных бюджетных ассигнований, предусмотренных в программном виде</t>
  </si>
  <si>
    <t>предоставление социальных выплат молодым семьям на приобретение (строительство) жилья</t>
  </si>
  <si>
    <t>организация проведения мероприятия по отлову, учету, содержанию и иному обращению с безнадзорными животными</t>
  </si>
  <si>
    <t>Обеспечение реализации муниципальной программы и прочие мероприятие</t>
  </si>
  <si>
    <t>субвенция на выполнение отдельных гос.полномочий по решению вопросов поддержки сельскохозяйственного производства</t>
  </si>
  <si>
    <t>субсидии гражданам, ведущим ЛПХ на возмещение части затрат на уплату процентов по кредитам</t>
  </si>
  <si>
    <t>Развитие массовой физической культуры и спорта</t>
  </si>
  <si>
    <t>показатель - единовременная пропускная способность</t>
  </si>
  <si>
    <t>показатель - численность лиц, систематически занимающихся физической культурой и спортом</t>
  </si>
  <si>
    <t>показатель - 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 Красноярского края</t>
  </si>
  <si>
    <t>8.1.</t>
  </si>
  <si>
    <t>8.2.</t>
  </si>
  <si>
    <t>5.1.</t>
  </si>
  <si>
    <t>5.2.</t>
  </si>
  <si>
    <t>4.1.</t>
  </si>
  <si>
    <t>4.2.</t>
  </si>
  <si>
    <t>4.3.</t>
  </si>
  <si>
    <t>115</t>
  </si>
  <si>
    <t>руководство и управление в сфере установленных функций органов мун.власти (зарплата)</t>
  </si>
  <si>
    <t>передача полномочий по муниципальному земельному контролю</t>
  </si>
  <si>
    <t>0412</t>
  </si>
  <si>
    <t>инвентаризация объектов недвижимости</t>
  </si>
  <si>
    <t>оценка муниципального имущества</t>
  </si>
  <si>
    <t>публикация информации земельных участков, о продаже объектов недвижимости, проведении акуционов, конкурсов, торгов</t>
  </si>
  <si>
    <t>Развитие земельно-имущественных отношений в Березовском районе</t>
  </si>
  <si>
    <t>мероприятие программы 1</t>
  </si>
  <si>
    <t>Руковдство и управление в сфере установленных функций органов гос.власти в рамках мероприятий муниципальной программы</t>
  </si>
  <si>
    <t>мероприятие программы 3</t>
  </si>
  <si>
    <t>мероприятие программы 4</t>
  </si>
  <si>
    <t>публикация информации о предоставлении земельных участков, продаже объектов недвижимости, проведение аукционов, конкуров, торгов</t>
  </si>
  <si>
    <t>показатель - оборот малых и средних предприятий</t>
  </si>
  <si>
    <t>млн.     руб.</t>
  </si>
  <si>
    <t>показатель - количество субъектов малого и среднего предпринимательства получивших муниципальную поддержку</t>
  </si>
  <si>
    <t>показатель - 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</t>
  </si>
  <si>
    <t xml:space="preserve">показатель - количество сохраненых рабочих мест </t>
  </si>
  <si>
    <t>показатель - объем привлеченных инвестиций</t>
  </si>
  <si>
    <t>тыс.   руб.</t>
  </si>
  <si>
    <t>Обеспечение функционирования информационной системы, позволяющей облегчить доступ субъектов малого и (или) среднего предпринимательства района к информационно-консультационным ресурсам, в том числе обеспечение деятельности Центра содействия малому предпринимательству Березовского района, работающего по принципу «одно окно»</t>
  </si>
  <si>
    <t>Поддержка субъектов малого и среднего предпринимательства в Березовском районе</t>
  </si>
  <si>
    <t>обеспечение высокого качества образования, соответствующего потребностям граждан и перспективным задачам развития экономики Березовского района Красноярского края, отдых и оздоровление детей в летний период</t>
  </si>
  <si>
    <t>показатель - удельный вес численности населения в возрасте 5-18 лет, охваченного образованием, в общей численности населения в возрасте 5-18 лет</t>
  </si>
  <si>
    <t>показатель - отношение численности детей в возрасте 3-7 лет, которым предоставлена возможность получать услуги дошкольного образования, к численности детей в вовзрасте 3-7 лет, скоректированной на численности детей в возрасте 5-7 лет, обучающих в школе, проживающих на территории Березовского района</t>
  </si>
  <si>
    <t>показатель - отношение среднего балла ЕГЭ (в расчете на 1 предмет) в 10% школ Красноярского края с лучшими показателями ЕГЭ к среднему баллу ЕГЭ (в расчете на 1 предмет) в 10% школ Красноярского края с худшими результатами ЕГЭ</t>
  </si>
  <si>
    <t>показатель - доля государственных (муниципальных) общеобразовательных организаций, соответствующих современным требованиям обучения, в общем количестве государственных (муниципальных) общеобразовательных организаций</t>
  </si>
  <si>
    <t>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отдыха, оздоровления детей в летний период</t>
  </si>
  <si>
    <t>Развитие дошкольного, общего и дополнительного образования детей</t>
  </si>
  <si>
    <t>обеспечить доступность дошкольного образования, соответствующего единому стандарту качества дошкольного образования</t>
  </si>
  <si>
    <t>показатель - количество мест в дошкольных образовательных учреждениях муниципальной формы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</t>
  </si>
  <si>
    <t>показатель - доля дошкольных образовантельных учреждений муниципальной формы собственности, здания которых находятся в аварийном состоянии или требуют капитального ремонта, в общем числе дошкольных образовательных учреждениях</t>
  </si>
  <si>
    <t>показатель - доля детей в возрасте от 1 до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 до 6 лет</t>
  </si>
  <si>
    <t>показатель - удельный вес численности детей дошкольного возраста, посещающих негосударственные организации дошкольного образования, расположенных на территории Берёзовского района, предоставляющих услуги дошкольного образования, в общей численности детей, посещающих образовательные организации дошкольного образования, расположенные на территории Берёзовского района</t>
  </si>
  <si>
    <t>показатель - численность детей от 1 до 6 лет, состоящих на учете для определения в муниципальные дошкольные образовательные учреждения, на конец отчетного периода</t>
  </si>
  <si>
    <t>показатель - доля дневных общеобразовательных учреждений муниципальной формы собственности, здания которых находятся в аварийном состоянии или требуют капитального ремонта, в общем количестве дневных общеобразовательных учреждений муниципальной формы собственности</t>
  </si>
  <si>
    <t>показатель - доля дневных общеобразовательных учреждений муниципальной формы собственности, соответствующих современным требованиям обучения, в общей количестве дневных общеобразовательных учреждений муниципальной формы собственности</t>
  </si>
  <si>
    <t>показатель - доля общеобразовательных учреждений (с числом обучающихся более 50), в которых действуют управляющие советы</t>
  </si>
  <si>
    <t>показатель - 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</si>
  <si>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>показатель - 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организаций</t>
  </si>
  <si>
    <t>показатель - доля детей первой и второй групп здоровья в общей численности обучающихся в муниципальных общеобразовательных учреждениях</t>
  </si>
  <si>
    <t>показатель - доля выпускников дневных общеобразовательных учреждений муниципальной формы собственности, сдавших единый государственный экзамен по русскому языку и математике, в общей численности выпускников общеобразовательных учреждений муниципальной формы собственности, сдававших единый государственном экзамене по данным предметам</t>
  </si>
  <si>
    <t>Обеспечить поступательное развитие районной системы дополнительного образования, в том числе  за счет разработки и реализации современных образовательных программ, дистанционных и сетевых форм их реализации</t>
  </si>
  <si>
    <t>показатель - 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</si>
  <si>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показатель - удельный вес муниципальных образований Красноярского края,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организаций дополнительного образования детей, не менее чем 80 %  муниципальных образований Красноярского края</t>
  </si>
  <si>
    <t>показатель - 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</t>
  </si>
  <si>
    <t>показатель - доля оздоровленных детей школьного возраста</t>
  </si>
  <si>
    <t>Создание условий для эффективного управления отраслью</t>
  </si>
  <si>
    <t>«Обеспечение реализации муниципальной программы и прочие мероприятия»</t>
  </si>
  <si>
    <t>показатель - 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</t>
  </si>
  <si>
    <t>показатель - соблюдение сроков предоставления годовой бюджетной отчетности</t>
  </si>
  <si>
    <t>балл</t>
  </si>
  <si>
    <t>показатель - 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Березовского района, осуществляющими функции и полномочия учредителя</t>
  </si>
  <si>
    <t>подпрограмм 2</t>
  </si>
  <si>
    <t>обеспечение долгосрочной сбалансированности и устойчивости бюджетной системы Березовского района, повышение качества и прозрачности управления муниципальными финансами</t>
  </si>
  <si>
    <t xml:space="preserve">показатель - минимальный размер бюджетной обеспеченности поселений Березовского района после выравнивания </t>
  </si>
  <si>
    <t>показатель - доля расходов обслуживания муниципального долга Березовского района в объеме расходов районного бюджета, за исключением объема расходов, которые осуществляются за счет субвенций, предоставляемых из бюджетов системы РФ</t>
  </si>
  <si>
    <t>показетель -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</si>
  <si>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>показатель - доля расходов районного бюджета, формируемых в рамках муниципальных программ Березовского района</t>
  </si>
  <si>
    <t>Обеспечение равных условий для устойчивого и эффективного исполнения расходных обязательств муниципальных образований, обеспечение сбалансированности и повышение финансовой самостоятельности местных бюджетов</t>
  </si>
  <si>
    <t>показатель - минимальный размер бюджетной обеспеченности поселений Березовского района после выравнивания</t>
  </si>
  <si>
    <t>показатель - количество муниципальных образований района, достигших суммарной оценки качества управления муниципальными финансами от 50 до 100 баллов (В соответствии с постановлением администрации Березовского района от 02.07.2013 № 1359 «Об утверждении порядка проведения мониторинга и оценки качества финансового менеджмента главных распорядителей бюджетных средств администрации Березовского района и методики оценки качества финансового менеджмента главных распорядителей бюджетных средств»)</t>
  </si>
  <si>
    <t>показатель - 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</si>
  <si>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эффективное управление муниципальным долгом Березовского района</t>
  </si>
  <si>
    <t>показатель - отношение муниципального долга Березовского района к доходам районного бюджета за исключением безвозмездных поступлений</t>
  </si>
  <si>
    <t>показатель - отношение годовой суммы платежей на погашение и обслуживание муниципального долга Березовского района к доходам районного бюджета</t>
  </si>
  <si>
    <t xml:space="preserve">показатель - просроченная задолженность по долговым 
обязательствам Березовского района
</t>
  </si>
  <si>
    <t xml:space="preserve">подпрограмма 3 </t>
  </si>
  <si>
    <t>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а также оптимизации и повышения эффективности расходов районного бюджета и обеспечение контроля за соблюдением законодательства в финансово-бюджетной сфере района</t>
  </si>
  <si>
    <t>показатель - обеспечение исполнения расходных обязательств района (за исключением безвозмездных поступлений)</t>
  </si>
  <si>
    <t>показатель - соотношение количества фактически проведенных контрольных мероприятий к количеству запланированных</t>
  </si>
  <si>
    <t>показатель -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</si>
  <si>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>показатель - соотношение поступившей суммы администрируемых доходов районного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к плановому значению</t>
  </si>
  <si>
    <t>показатель - доля полученных заключений районного Совета депутатов, осуществляющего проведение внешней проверки проектов решений, касающихся принятия районного бюджета, а также утверждения отчета об его исполнении, подготавливаемых Финансовым управлением  (100% ежегодно)</t>
  </si>
  <si>
    <t>показатель - доля рассмотренных на постоянной комиссии районного Совета по финансам, бюджету, собственности, экономической и налоговой политики проектов решений, касающихся принятия районного бюджета, внесение в него изменений, а также утверждения отчета об его исполнении  (100% ежегодно)</t>
  </si>
  <si>
    <t>показатель - размещение на официальном сайте администрации Березовского района решения о районном бюджете на очередной финансовый год и плановый период  и  отчета об его исполнении</t>
  </si>
  <si>
    <t>Создание условий для эффективного и ответственного управления мун.финансами, повышения устойчивости бюджетов мун.образований Березовского района</t>
  </si>
  <si>
    <t>субвенции бюджетам мун.районов на реализацию гос.полномочий по расчету и предоставлению дотаций поселениям, входящим в состав мун.района</t>
  </si>
  <si>
    <t>1401</t>
  </si>
  <si>
    <t>891</t>
  </si>
  <si>
    <t>Управление муниципальным долгом Березовского района</t>
  </si>
  <si>
    <t>уплата процентов по кредитам из бюджета другого уровня</t>
  </si>
  <si>
    <t>1301</t>
  </si>
  <si>
    <t>730</t>
  </si>
  <si>
    <t>фонд оплаты труда мун.органов и взносы по обязательному со.страхованию</t>
  </si>
  <si>
    <t>0106</t>
  </si>
  <si>
    <t>иные выплаты персоналу мун.органов, за исключением фонда оплаты труда</t>
  </si>
  <si>
    <t>прочая закупка товаров, работ и услуг для обеспечения мун.нужд</t>
  </si>
  <si>
    <t>дотации бюджетам поселений за счет средств</t>
  </si>
  <si>
    <t>ИТОГО</t>
  </si>
  <si>
    <t>1.6.</t>
  </si>
  <si>
    <t>9.1.</t>
  </si>
  <si>
    <t>9.2.</t>
  </si>
  <si>
    <t>9.3.</t>
  </si>
  <si>
    <t>показатель - доля убыточных оранизаций  жилищно-коммунального хозяйства</t>
  </si>
  <si>
    <t xml:space="preserve">показатель - доведение уровня возмещения населением затрат на предоставление жилищно-коммунальных услуг по установленным для населения тарифам </t>
  </si>
  <si>
    <t>задача 4</t>
  </si>
  <si>
    <t xml:space="preserve">показатель - доля аварийного жилищного фонда в общем объеме жилищного фонда </t>
  </si>
  <si>
    <t>10.1.</t>
  </si>
  <si>
    <t>10.2.</t>
  </si>
  <si>
    <t>10.3.</t>
  </si>
  <si>
    <t>10.4.</t>
  </si>
  <si>
    <t>10.5.</t>
  </si>
  <si>
    <t xml:space="preserve">ИТОГО: </t>
  </si>
  <si>
    <t>муниципальная программма</t>
  </si>
  <si>
    <t>Обеспечение жильем молодых семей в Березовском районе</t>
  </si>
  <si>
    <t>муниципальная подпрограмма 2</t>
  </si>
  <si>
    <t>012</t>
  </si>
  <si>
    <t>0405</t>
  </si>
  <si>
    <t>322</t>
  </si>
  <si>
    <t>133</t>
  </si>
  <si>
    <t>субсидия на обесечение мероприятий по переселению граждан из аварийного жилья</t>
  </si>
  <si>
    <t>1002</t>
  </si>
  <si>
    <t>Обеспечение деятельности (оказание услуг подведомственных учреждений) музей</t>
  </si>
  <si>
    <t>Обеспечение деятельности (оказание услуг подведомственных учреждений) библиотека</t>
  </si>
  <si>
    <t>материальная поддержка граждан, которым присвоено звание Почетного гражданина</t>
  </si>
  <si>
    <t>111</t>
  </si>
  <si>
    <t>040</t>
  </si>
  <si>
    <t>0701</t>
  </si>
  <si>
    <t>0200000</t>
  </si>
  <si>
    <t>0709</t>
  </si>
  <si>
    <t>присмотр и уход за детьми сиротами, обучающих в мун.обр. учреждениях</t>
  </si>
  <si>
    <t>обеспечение гос.гарантий прав граждан на получение общедоступного бесплатного образования</t>
  </si>
  <si>
    <t>обеспечение деятельности (оказание услуг) подведомственных учреждений (детские сады)</t>
  </si>
  <si>
    <t>обеспечение гос.гарантий прав граждан на получение общедоступного бесплатного  начального  основногго, среднего образования</t>
  </si>
  <si>
    <t>обеспечение деятельности (оказание услуг) подведомственных учреждений (школы)</t>
  </si>
  <si>
    <t>обеспечение деятельности (оказание услуг) подведомственных учреждений (допобраз-е)</t>
  </si>
  <si>
    <t>обеспечение деятельности (оказание услуг) подведемственных учреждений (лагерь)</t>
  </si>
  <si>
    <t>субвенция бюджетам мун.образований на выплату и доставку компенсации части родительской платы</t>
  </si>
  <si>
    <t>1004</t>
  </si>
  <si>
    <t>субвенции на осуществление гос.полномочий по осуществлению деятельности  опеки и попечительства</t>
  </si>
  <si>
    <t>руководство и управление в сфере установленных функций органов мун.власти</t>
  </si>
  <si>
    <t>112</t>
  </si>
  <si>
    <t>обеспечение деятельности (оказание услуг) подведомственных учреждений (РМК)</t>
  </si>
  <si>
    <t>субсидия на возмещение части процентной ставки по кредитам</t>
  </si>
  <si>
    <t>обеспечение деятельности (оказание услуг) подведоственных учреждений</t>
  </si>
  <si>
    <t>0113</t>
  </si>
  <si>
    <t>412</t>
  </si>
  <si>
    <t>обеспечение деятельности (оказание услуг) подведеомственных учреждений (музей)</t>
  </si>
  <si>
    <t>обеспечение деятельности (оказание услуг) подведеомственных учреждений (библиотека)</t>
  </si>
  <si>
    <t>субсидия на реализацию временных мер поддержки населения в целях обеспечения доступности коммунальных услуг</t>
  </si>
  <si>
    <t>0502</t>
  </si>
  <si>
    <t>СОГЛАСОВАНО:</t>
  </si>
  <si>
    <t>8 (39175) 2-10-53</t>
  </si>
  <si>
    <t>312</t>
  </si>
  <si>
    <t>пенсии за выслугу лет муниц.служащим</t>
  </si>
  <si>
    <t>субсидия бюджетным учреждениям</t>
  </si>
  <si>
    <t>обеспечение деятельности подвед.учреждений</t>
  </si>
  <si>
    <t>1000</t>
  </si>
  <si>
    <t>0800</t>
  </si>
  <si>
    <t>субсидия на обесечение мероприятий по переселению граждан из аварийного жилья за счет средств из фонда</t>
  </si>
  <si>
    <t>Цель программы</t>
  </si>
  <si>
    <t>показатель - удельный вес населения, учавствующего в платных культурно-досуговых мероприятиях, проводимых муниципальными учреждениями</t>
  </si>
  <si>
    <t>показатель - количество экземпляров новых поступлений в библиотечные фонды общедоступных библиотек на 1 тыс. человек населения</t>
  </si>
  <si>
    <t>экз</t>
  </si>
  <si>
    <t>показатель - процент экспонируемых предметов от чиста основого форна музея</t>
  </si>
  <si>
    <t>показатель - увеличение посещаемости музея</t>
  </si>
  <si>
    <t xml:space="preserve">показатель - среднее число книговыдач в расчёте на 1 тыс. человек населения </t>
  </si>
  <si>
    <t xml:space="preserve">показатель - ежегодная выплата Почетным гражданам района </t>
  </si>
  <si>
    <t xml:space="preserve">показатель - единовременная выплата гражданам в день присвоения гражданам </t>
  </si>
  <si>
    <t>показатель - выплата на погребение в случае смерти Почётного гражданина</t>
  </si>
  <si>
    <t>показатель - удельный вес населения, участвующего в платных культурно-досуговых мероприятиях, проводимых государственными (муниципальными) учреждениями культуры</t>
  </si>
  <si>
    <t>показатель - количество посетителей культурно-досуговых учреждений</t>
  </si>
  <si>
    <t xml:space="preserve">показатель - число клубных формирований на 1 тыс. человек населения </t>
  </si>
  <si>
    <t xml:space="preserve">показатель - число участников клубных формирований </t>
  </si>
  <si>
    <t>показатель - минимальное число социокультурных мероприятий, реализованных учреждениями культуры</t>
  </si>
  <si>
    <t>показатель - доля детей, привлекаемых к участию в творческих мероприятиях, в общем числе детей</t>
  </si>
  <si>
    <t>показатель - доля библиотек, подключенных к сети Интернет, в общем количестве общедоступных библиотек</t>
  </si>
  <si>
    <t>показатель - соблюдение сроков представления главным распорядителем  годовой бюджетной отчетности</t>
  </si>
  <si>
    <t xml:space="preserve">показатель - своевременность представления уточненного фрагмента реестра расходных обязательств главного распорядителя </t>
  </si>
  <si>
    <t>показатель - своевременность и качество  подготовленных  законопроектов (изменений в законопроекты),  проектов нормативных правовых актов, обусловленных изменениями федерального и регионального законодательства</t>
  </si>
  <si>
    <t>к порядку принятия решений о разработке муниципальных программ Березовского района, их формировании и реализации</t>
  </si>
  <si>
    <t>360</t>
  </si>
  <si>
    <t>1001</t>
  </si>
  <si>
    <t>не менее 95</t>
  </si>
  <si>
    <t>возмещение затрат пассажирских перевозок между населенными пунктами</t>
  </si>
  <si>
    <t>субсидия бюджетам на поддержку молодежного центра "Созвездие"</t>
  </si>
  <si>
    <t>"Профилактика терроризма и эксстремизма на территории Березовского района"</t>
  </si>
  <si>
    <t>расходы по профилактике терроризма и экстремизма</t>
  </si>
  <si>
    <t>повышение качества и доступности предоставления услуг по социальному обслуживанию</t>
  </si>
  <si>
    <t>целевой показатель 2 - доля граждан получивших услуги в учреждениях социального обслуживания населения, в общем числе граждан, обратившихся за их получением</t>
  </si>
  <si>
    <t>целевой показатель 1 - уровень удовлетворенности жителей района качеством предоставления государсвенных и муниципальных услуг в сфере социальной поддержки населения</t>
  </si>
  <si>
    <t>капитальный ремонт муниципального жилищного фонда</t>
  </si>
  <si>
    <t>основное мероприятие 11</t>
  </si>
  <si>
    <t>основное мероприятие 12</t>
  </si>
  <si>
    <t>основное мероприятие 13</t>
  </si>
  <si>
    <t>основное мероприятие 14</t>
  </si>
  <si>
    <t>основное мероприятие 15</t>
  </si>
  <si>
    <t>мероприятие подпрограммы 9</t>
  </si>
  <si>
    <t>мероприятие подпрограммы 10</t>
  </si>
  <si>
    <t>создание условий для развития потенциала молодежи и его реализации в интересах развития Березовского района</t>
  </si>
  <si>
    <t>целевой показатель - удельный вес молодых граждан, проживающих в Березовском районе, вовлеченных в реализацию социально-экономических проектов Березовского района</t>
  </si>
  <si>
    <t>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</si>
  <si>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создание доступных условий для развития массовой физической культуры и спорта на территории Березовского района</t>
  </si>
  <si>
    <t>"Развитие массовой физической культуры спорта"</t>
  </si>
  <si>
    <t>Развитие адаптивной физической культуры и спорта</t>
  </si>
  <si>
    <t>создание спортивного клуба по адаптивной физической культуре и спорта</t>
  </si>
  <si>
    <t>повышение эффективности функционирования и развития земельно-имущественных отношений в Березовском районе</t>
  </si>
  <si>
    <t>целевой показатель - увеличение неналоговых доходов в районный бюджет от использования муниципального имущества</t>
  </si>
  <si>
    <t>Развитие имущественных отношений в березовском районе</t>
  </si>
  <si>
    <t>показатель - оформление прав муниципальной собственности на объекты недвижимости, прошедших государственную регистрацию, для проведения торгов</t>
  </si>
  <si>
    <t>создание условий для повышения эффективности управления и распоряжеия земельными участками, относящихся к муниципальной собственности Березовского района, а также земельными участками, государственная собственнойсть на которые не разграничена</t>
  </si>
  <si>
    <t>Развитие земельных отношений в Березовском районе</t>
  </si>
  <si>
    <t>показатель - количество сформированных земельных участков</t>
  </si>
  <si>
    <t>показатель - количество незаконных утановленных рекламных конструкций (демонтаж)</t>
  </si>
  <si>
    <t>задача 3</t>
  </si>
  <si>
    <t>обеспчение реализации мероприятий муниципальной программы в соответствии с установленными сроками и задачами</t>
  </si>
  <si>
    <t>обеспечение реализации муниципальной программы</t>
  </si>
  <si>
    <t>показатель - количество публикаций</t>
  </si>
  <si>
    <t>показатель - доля исполненных бюджетных ассигнований, предусмотренных в муниципальной программе</t>
  </si>
  <si>
    <t>основное мероприятие 16</t>
  </si>
  <si>
    <t>основное мероприятие 17</t>
  </si>
  <si>
    <t>основное мероприятие 18</t>
  </si>
  <si>
    <t>показатель - увеличение рейсов</t>
  </si>
  <si>
    <t>показатель - доведение доли исполненных бюджетных ассигнований, предусмотренных в муниципальной программе</t>
  </si>
  <si>
    <t>511</t>
  </si>
  <si>
    <t>меропритияе подпрограммы 2</t>
  </si>
  <si>
    <t>противодействие терроризму и экстремизму и защита жизни граждан, проживающих на территории Березовского района от террорестических и экстремистских актов</t>
  </si>
  <si>
    <t>показатель - количество воспитательных пропагандистских мероприятий</t>
  </si>
  <si>
    <t>показатель - количество размещенных публикаций на сайте администрации района и на информационных стендах на территории Березовского района материалов по разъяснению поведения и действия населения при угрозе или возникновении террактов</t>
  </si>
  <si>
    <t>показатель - колическтво случаев проявления эктремизма и негативного отношения к лицам других национальносте</t>
  </si>
  <si>
    <t>показатель - количество совершенных актов экстремистской направленности против соблюдения прав человека на территории Березовского района</t>
  </si>
  <si>
    <t>323</t>
  </si>
  <si>
    <t>основное мероприятие 10</t>
  </si>
  <si>
    <t xml:space="preserve">Развитие земельно-имущественных отношений в Березовском районе </t>
  </si>
  <si>
    <t xml:space="preserve">Развитие физической культуры, спорта в Березовском районе </t>
  </si>
  <si>
    <t xml:space="preserve">Система социальной защиты населения муниципального района </t>
  </si>
  <si>
    <t xml:space="preserve">Молодежная политика Березовского района </t>
  </si>
  <si>
    <t xml:space="preserve">Развитие сельского хозяйства и регулирование рынков сельскохозяйственной продукции, сырья и продовольствия в Березовском районе </t>
  </si>
  <si>
    <t xml:space="preserve">Поддержка субъектов малого и среднего предпринимательства в Березовском районе </t>
  </si>
  <si>
    <t xml:space="preserve">Развитие образования Березовского района </t>
  </si>
  <si>
    <t xml:space="preserve">Управление муниципальными финансами </t>
  </si>
  <si>
    <t xml:space="preserve">«Модернизация, реконструкция и капитальный ремонт объектов коммунальной инфраструктуры Березовского района Красноярского края» </t>
  </si>
  <si>
    <t xml:space="preserve">«Развитие транспортной системы Березовского района Красноярского края» </t>
  </si>
  <si>
    <t xml:space="preserve">«Обеспечение доступным и комфортным жильем жителей Березовского района Красноярского края» </t>
  </si>
  <si>
    <t xml:space="preserve">«Обеспечение реализации муниципальной программы и прочие мероприятия» </t>
  </si>
  <si>
    <t>мероприятия подпрограммы 1</t>
  </si>
  <si>
    <t>мероприятия продпрограммы 1</t>
  </si>
  <si>
    <t>мероприятие подпрограммы 11</t>
  </si>
  <si>
    <t>мероприятие подпрограммы 12</t>
  </si>
  <si>
    <t>мероприятие подпрограммы 14</t>
  </si>
  <si>
    <t>мероприятие подпрограммы 15</t>
  </si>
  <si>
    <t>мероприятие подпрограммы 16</t>
  </si>
  <si>
    <t>мероприятие подпрограммы 17</t>
  </si>
  <si>
    <t>мероприятие подпрограммы  1</t>
  </si>
  <si>
    <t>мероприятие подпрограммы 13</t>
  </si>
  <si>
    <t>мероприятия программы 1</t>
  </si>
  <si>
    <t>6.1.</t>
  </si>
  <si>
    <t>Развитие имущественных отношений в Березовском районе</t>
  </si>
  <si>
    <t>6.2.</t>
  </si>
  <si>
    <t>6.3.</t>
  </si>
  <si>
    <t>Обеспечение реализции муниципальной программы</t>
  </si>
  <si>
    <t>853</t>
  </si>
  <si>
    <t>проведение воспитательной, пропагандистской  работы с населением, направленной на предупреждение терроризма и экстремизма</t>
  </si>
  <si>
    <t xml:space="preserve">Разработка и изготовление наглядно-агитационной продукции (памяток, 
брошюр, календарей, информационных щитов и т.п.) антитеррористической направленности
</t>
  </si>
  <si>
    <t>ед.</t>
  </si>
  <si>
    <t>Информирование населения городского округа о порядке действий при  угрозе возникновения террористических актов, посредством размещения информации в СМИ</t>
  </si>
  <si>
    <t>организация воспитательной работы в объектах социальной сферы, учреждений образования, культуры и в местах массового скопления населения</t>
  </si>
  <si>
    <t>Проведение в учебных заведениях мероприятий, направленных на исключение случаев национальной вражды и поддержание здорового межнационального климата отношений, воспитания толерантности, распространение  информационно-пропагандистских материалов профилактического характера антитеррористической направленности</t>
  </si>
  <si>
    <t>Распространение среди читателей библиотек информационно-пропагандистских материалов профилактического характера антитеррористической направленности</t>
  </si>
  <si>
    <t xml:space="preserve">Организация размещения в местах массового пребывания людей средств наглядной агитации (плакаты, листовки), предупреждающих о необходимости бдительности в связи с возможностью террористических актов     </t>
  </si>
  <si>
    <t>уменьшение  проявлений экстремизма и негативного отношения к лицам других национальностей и религиозных конфессий</t>
  </si>
  <si>
    <t>Размещение памяток толерантного поведения к людям других национальностей и религиозных конфессий на официальном сайте Администрации  района в сети Интернет</t>
  </si>
  <si>
    <t xml:space="preserve">Создание в библиотечной сети  условий для хранения, обновления и доступного пользования информативно-воспитательной литературой, способствующей:
-  укреплению межнациональных отношений, чувства уважения к традициям граждан различных  национальностей;
- негативному восприятию проявлений социальной, расовой, национальной или религиозной розни
</t>
  </si>
  <si>
    <t>недопущение наличия свастики и иных элементов экстремистской направленности на объектах районной инфраструктуры</t>
  </si>
  <si>
    <t>Проверка объектов муниципальной собственности на предмет наличия свастики и иных элементов экстремистской направленности</t>
  </si>
  <si>
    <t>муниципальная программа: "Развитие земельно-имущественных отношений в Березовском районе "</t>
  </si>
  <si>
    <t>муниципальная программа: "Развитие образования Березовского района"</t>
  </si>
  <si>
    <t>муниципальная программа: "Управление муниципальными финансами"</t>
  </si>
  <si>
    <t>Руководитель Финансового управления</t>
  </si>
  <si>
    <t>___________ Е.В. Мамедова</t>
  </si>
  <si>
    <t>033</t>
  </si>
  <si>
    <t>Молодежная политика Березовского района</t>
  </si>
  <si>
    <t xml:space="preserve">Развитие сельского хозяйства урегулирование рынков сельскохозяйственной продукции, сырья и продовольствии в Березовском районе </t>
  </si>
  <si>
    <t xml:space="preserve">Управление муниципальными финансами Березовского района </t>
  </si>
  <si>
    <t>«Реформирование,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края"</t>
  </si>
  <si>
    <t>Приложение № 12</t>
  </si>
  <si>
    <t>0210075520</t>
  </si>
  <si>
    <t>129</t>
  </si>
  <si>
    <t>0210080230</t>
  </si>
  <si>
    <t>119</t>
  </si>
  <si>
    <t>0210080620</t>
  </si>
  <si>
    <t>02100R0820</t>
  </si>
  <si>
    <t xml:space="preserve">субвенции на обеспечение гос.гарантий реализации права на получение общедоступного и бесплатного дошкольного образования в муниципальных дошкольных образовательных организациях в части обеспечениядеятельности административно-хозяйственного, учебно-впомогательного персонала и иных категорий работников </t>
  </si>
  <si>
    <t>0220074080</t>
  </si>
  <si>
    <t xml:space="preserve">субвенции на обеспечение гос.гарантий реализации права на получение общедоступного и бесплатного начального общего, основного общего , среднего общего образования в муниципальных образовательных организациях в части обеспечениядеятельности административно-хозяйственного, учебно-впомогательного персонала и иных категорий работников </t>
  </si>
  <si>
    <t>0220074090</t>
  </si>
  <si>
    <t>022075540</t>
  </si>
  <si>
    <t>обеспечение питанием детей, обучающих в муниципальных и частных образовательных организациях</t>
  </si>
  <si>
    <t>0220075880</t>
  </si>
  <si>
    <t>0220075660</t>
  </si>
  <si>
    <t>0220080610</t>
  </si>
  <si>
    <t>0220080620</t>
  </si>
  <si>
    <t>0220080630</t>
  </si>
  <si>
    <t>0220080640</t>
  </si>
  <si>
    <t>0220075560</t>
  </si>
  <si>
    <t>0310081010</t>
  </si>
  <si>
    <t>поздравление Юбилеров 90 лет и старше</t>
  </si>
  <si>
    <t>0310081020</t>
  </si>
  <si>
    <t>0430081010</t>
  </si>
  <si>
    <t>0450080610</t>
  </si>
  <si>
    <t>0810080620</t>
  </si>
  <si>
    <t>0810080630</t>
  </si>
  <si>
    <t>0820081010</t>
  </si>
  <si>
    <t>0830081010</t>
  </si>
  <si>
    <t>0840080230</t>
  </si>
  <si>
    <t>0840000000</t>
  </si>
  <si>
    <t>0830000000</t>
  </si>
  <si>
    <t>0820000000</t>
  </si>
  <si>
    <t>0810000000</t>
  </si>
  <si>
    <t>0800000000</t>
  </si>
  <si>
    <t>0330000000</t>
  </si>
  <si>
    <t>0310000000</t>
  </si>
  <si>
    <t>0300000000</t>
  </si>
  <si>
    <t>0900000000</t>
  </si>
  <si>
    <t>0910000000</t>
  </si>
  <si>
    <t>0910081010</t>
  </si>
  <si>
    <t>1000000000</t>
  </si>
  <si>
    <t>1010000000</t>
  </si>
  <si>
    <t>1010074560</t>
  </si>
  <si>
    <t>1010080610</t>
  </si>
  <si>
    <t xml:space="preserve">средства на повышение размеров оплаты труда отдельным категориям работников бюджетной сферы края по агентству молодежной политики </t>
  </si>
  <si>
    <t>1010010430</t>
  </si>
  <si>
    <t>1020000000</t>
  </si>
  <si>
    <t>1020081010</t>
  </si>
  <si>
    <t>1110081010</t>
  </si>
  <si>
    <t>1100000000</t>
  </si>
  <si>
    <t>1400000000</t>
  </si>
  <si>
    <t>1430000000</t>
  </si>
  <si>
    <t>1430075170</t>
  </si>
  <si>
    <t>1420000000</t>
  </si>
  <si>
    <t>1420075180</t>
  </si>
  <si>
    <t>1500000000</t>
  </si>
  <si>
    <t>0210000000</t>
  </si>
  <si>
    <t>0220000000</t>
  </si>
  <si>
    <t>1600000000</t>
  </si>
  <si>
    <t>1610081010</t>
  </si>
  <si>
    <t>1800000000</t>
  </si>
  <si>
    <t>1810000000</t>
  </si>
  <si>
    <t>1810086010</t>
  </si>
  <si>
    <t>1810087010</t>
  </si>
  <si>
    <t>1820000000</t>
  </si>
  <si>
    <t>1820081010</t>
  </si>
  <si>
    <t>1830000000</t>
  </si>
  <si>
    <t>1830080230</t>
  </si>
  <si>
    <t>0400000000</t>
  </si>
  <si>
    <t>0450000000</t>
  </si>
  <si>
    <t>0430000000</t>
  </si>
  <si>
    <t>своевременное и качественное исполнение переданных отдельных государственных и муниципальных полномочий в сфере социальной поддержки и социального обслуживания граждан</t>
  </si>
  <si>
    <t>не менее 90,0</t>
  </si>
  <si>
    <t>показатель - доля муниципальных служащих получающих выплату пенсии за выслугу лет на территории Березовского района, от числа имеющих на нее право</t>
  </si>
  <si>
    <t>не менее 95,0</t>
  </si>
  <si>
    <t>показатель - доля музеев подключенных к сети Интернет, в общем количестве общедоступных музеев</t>
  </si>
  <si>
    <t>Развитие сельских территорий, рост занятости и уровня жизни сельского населения, повышение конкурентоспособности продукции сельского хозяйства, пищевой и перерабатывающей промышленности</t>
  </si>
  <si>
    <t>4.4.</t>
  </si>
  <si>
    <t>обеспечение выполнения надлежащим образом отдельных полномочий по решению вопросов поддержки сельскохозяйственного производства</t>
  </si>
  <si>
    <t xml:space="preserve">показатель - количество спортивных сооружений в Березовском районе </t>
  </si>
  <si>
    <t xml:space="preserve">показатель - доля граждан Березовского района, систематически занимающихся физической культурой и спортом от общей численности населения </t>
  </si>
  <si>
    <t>показатель - 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</si>
  <si>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показатель  - количество участников официальных физкультурных мероприятий и спортивных соревнований, проводимых на территории Березовского района, согласно календарному плану официальных физкультурных и спортивных мероприятий Березовского района</t>
  </si>
  <si>
    <t>показатель - оценка стоимости земельных участков, находящихся в муниципальной собственности, подлежащих реализации</t>
  </si>
  <si>
    <t>не более 5</t>
  </si>
  <si>
    <t>поздравление Юбиляров 90 лет и старше</t>
  </si>
  <si>
    <t>мероприятия подпрограммы 3</t>
  </si>
  <si>
    <t>мероприятия подпрограммы 4</t>
  </si>
  <si>
    <t>средства на повышение размеров оплаты труда отдельным категориям работников бюджетной сферы по агентству молодежной политики</t>
  </si>
  <si>
    <t>показатель - количество рейсов</t>
  </si>
  <si>
    <t>показатель выполнен на 100%</t>
  </si>
  <si>
    <t xml:space="preserve">дотации бюджетам поселений за счет средств местного бюджета </t>
  </si>
  <si>
    <t xml:space="preserve">показатель - доля расходов на обслуживание муниципального долга Березовском районе в объеме расходов районного бюджета, за исключением объема 
расходов, которые осуществляются за счет 
субвенций, предоставляемых из бюджетов бюджетной системы Российской Федерации
</t>
  </si>
  <si>
    <t>субсидии на организаию отдыха детей и их оздоровление</t>
  </si>
  <si>
    <t>0220073970</t>
  </si>
  <si>
    <t>0220075630</t>
  </si>
  <si>
    <t>софинансирование субсидии на организаию отдыха детей и их оздоровление</t>
  </si>
  <si>
    <t>02200S3970</t>
  </si>
  <si>
    <t>0310006400</t>
  </si>
  <si>
    <t>основное мероприятияе 1</t>
  </si>
  <si>
    <t>Устойчивое развитие сельских территорий Березовского района</t>
  </si>
  <si>
    <t>софинансирование на реализацию муниципальной продпрограммы</t>
  </si>
  <si>
    <t>14500S4100</t>
  </si>
  <si>
    <t>передача полномочий в области ведения адресного хозяйства архитекруты</t>
  </si>
  <si>
    <t>дотация на поддержку мер по обеспечению сбалансированности бюджетов муниципальных образований района для софинансирования субсидии на осуществление части полномочий по обеспечению коммунальной и транспортной инфраструктуры земельных участков, предоставленных для многодетных семей</t>
  </si>
  <si>
    <t>1810088020</t>
  </si>
  <si>
    <t>передача полномочий в области ведения адресного хозяйства архитектуры</t>
  </si>
  <si>
    <t>субсидии на организацию отдыха детей и их оздоровление</t>
  </si>
  <si>
    <t>софинансирование субсидии на организацию отдыха детей и их оздоровление</t>
  </si>
  <si>
    <t>субсидии на развитие инфраструктуры общеобразовательных учреждений</t>
  </si>
  <si>
    <t>1450000000</t>
  </si>
  <si>
    <t>1403</t>
  </si>
  <si>
    <t>0408</t>
  </si>
  <si>
    <t>муниципальная программа: "Система социальной защиты граждан Березовского района"</t>
  </si>
  <si>
    <t>"Повышение качества и доступности социальных услуг населению"</t>
  </si>
  <si>
    <t>"Обеспечение реализации муниципальной программы и прочие мероприятия"</t>
  </si>
  <si>
    <t>"Доступная среда"</t>
  </si>
  <si>
    <t>муниципальная программа: "Культура Березовского района"</t>
  </si>
  <si>
    <t>создание условий для развития и реализации культурного, образовательного и духовного потенциала населения Березовского района Красноярского края, создание и продвижение конкурентоспособного туристского продукта на основе имеющейся инфраструктуры туризма и использования историко-культурного и природного потенциала Березовского района Красноярского края</t>
  </si>
  <si>
    <t>сохранение и эффективное использование культурного наследия Березовского района</t>
  </si>
  <si>
    <t>"Сохранение культурного наследия"</t>
  </si>
  <si>
    <t>"Почетный гражданин Березовского района"</t>
  </si>
  <si>
    <t>"Поддержка любительского  народного творчества и организация досуга населения"</t>
  </si>
  <si>
    <t>"Обеспечение реализации муниципальной программы и прочих мероприятий"</t>
  </si>
  <si>
    <t>Культура Березовского района</t>
  </si>
  <si>
    <t>муниципальная программа: "Молодежная политика Березовского района"</t>
  </si>
  <si>
    <t>"Патриотическое воспитание и вовлечение молодежи Березовского района в социальную практику"</t>
  </si>
  <si>
    <t>"Обеспечение жильем молодых семей в Березовском районе"</t>
  </si>
  <si>
    <t>муниципальная программа: "Развитие сельского хозяйства и регулирование рынков сельскохозяйственной продукции, сырья и продовольствия в Березовском районе"</t>
  </si>
  <si>
    <t>"Поддержка малых форм хозяйствования"</t>
  </si>
  <si>
    <t>"Создание благоприятных условий в сельских территориях"</t>
  </si>
  <si>
    <t>муниципальная программа: "Развитие физической культуры, спорта в Березовском районе"</t>
  </si>
  <si>
    <t>"Развитие адаптивной физической культуры и спорта"</t>
  </si>
  <si>
    <t>муниципальная программа: "Поддержка субъектов малого и среднего предпринимательства в Березовском районе"</t>
  </si>
  <si>
    <t>мероприятия программы 3</t>
  </si>
  <si>
    <t>"Развитие дошкольного, общего и дополнительного образования детей"</t>
  </si>
  <si>
    <t>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</si>
  <si>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"Управление муниципальным долгом Березовского района"</t>
  </si>
  <si>
    <t>муниципальная программа: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края"</t>
  </si>
  <si>
    <t>субсидия на финансирование (возмещение) расходов на строительство муниципальных объектов коммунальной и транспортной инфраструктуры</t>
  </si>
  <si>
    <t>софинансирование субсидии на финансирование (возмещение) расходов на строительство муниципальных объектов коммунальной и транспортной инфраструктуры</t>
  </si>
  <si>
    <t>муниципальная программа: "Профилактика терроризма и экстремизма на территории Березовского района Красноярского края"</t>
  </si>
  <si>
    <t>Патриотическое воспитание и вовлечение молодежи Березовского района в социальную практику</t>
  </si>
  <si>
    <t>0220075640</t>
  </si>
  <si>
    <t>540</t>
  </si>
  <si>
    <t>243</t>
  </si>
  <si>
    <t>актуализация документов территориального планирования и градостроительного зонирования муниципальных образований</t>
  </si>
  <si>
    <t>субвенциии на обеспечение жильем детей-сирот (из краевого бюджета)</t>
  </si>
  <si>
    <t>02100S0820</t>
  </si>
  <si>
    <t>не менее 95%</t>
  </si>
  <si>
    <t>"Повышение качества жизни отдельных категорий граждан степени их социальной защищенности"</t>
  </si>
  <si>
    <t>своевременное и адресное предоставление мер социальной поддержки отдельным категориям граждан, в соответствии с действующим законодательством</t>
  </si>
  <si>
    <t xml:space="preserve">обеспечение доступности и качества услуг социального обслуживания, оказываемых в соответствии с муниципальным заданием;
повышение мотивации работников учреждения социального обслуживания 
к качественному предоставлению услуг
</t>
  </si>
  <si>
    <t>показатель - доля граждан, получивших услуги в учреждениях социального обслуживания населения, в общем числе граждан, обратившихся за их получением</t>
  </si>
  <si>
    <t>обеспечение реализации государственной и муниципальной социальной политики на территории Березовского района</t>
  </si>
  <si>
    <t>повышение уровня доступности приоритетных объектов и качества услуг в приоритетных сферах жизнедеятельности инвалидов и МГН в Березовском районе.</t>
  </si>
  <si>
    <t xml:space="preserve"> Повышение качества жизни отдельных категорий граждан, степени их социальной защищенности</t>
  </si>
  <si>
    <t xml:space="preserve"> Повышение качества и доступности социальных услуг</t>
  </si>
  <si>
    <t xml:space="preserve">показатель - количество детей, привлекаемых к участию в творческих мероприятиях </t>
  </si>
  <si>
    <t xml:space="preserve">показатель - уровень исполнения расходов главного распорядителя за счет местного бюджета (без учета межбюджетных трансфертов, имеющих целевое назначение, из федерального бюджета) </t>
  </si>
  <si>
    <t xml:space="preserve">показатель - своевременность утверждения муниципальных заданий подведомственным главному распорядителю учреждениям на текущий финансовый год и плановый период </t>
  </si>
  <si>
    <t>ежегодная выплата Почетным гражданам района</t>
  </si>
  <si>
    <t>единовременная выплата гражданам в день присвоения Почетного гражданина</t>
  </si>
  <si>
    <t>Повышение качества жизни отдельных категорий граждан, степени их социальной защищенности</t>
  </si>
  <si>
    <t>2016г. (отчетный год)</t>
  </si>
  <si>
    <t>Повышение качества и доступности социальных услуг</t>
  </si>
  <si>
    <t>2017г.  (текущий год)</t>
  </si>
  <si>
    <t xml:space="preserve">создание условий успешной социализации,  эффективной самореализации и совершенствования системы  патриотического воспитания молодежи Березовского района </t>
  </si>
  <si>
    <t>предоставление молодым семьям - участникам подпрограммы социальных выплат на приобретение жилья или строительство индивидуального жилого дома</t>
  </si>
  <si>
    <t>«Устойчивое развитие сельских территорий Березовского района»</t>
  </si>
  <si>
    <t>увеличение мощностей по хранению овощей</t>
  </si>
  <si>
    <t>тонн</t>
  </si>
  <si>
    <t>увеличение площадей возделывания овощей в защищенном грунте</t>
  </si>
  <si>
    <t>кв.м.</t>
  </si>
  <si>
    <t>приобретение племенного КРС</t>
  </si>
  <si>
    <t>увеличение производства мяса КРС</t>
  </si>
  <si>
    <t>голов</t>
  </si>
  <si>
    <t>тонн ж.в.</t>
  </si>
  <si>
    <t>увеличение мощностей по переработке мяса</t>
  </si>
  <si>
    <t>приобретение новой техники</t>
  </si>
  <si>
    <t>увеличение объема производства картофеля</t>
  </si>
  <si>
    <t>увеличение объема производства сена</t>
  </si>
  <si>
    <t>создание новых рабочих мест</t>
  </si>
  <si>
    <t>мест</t>
  </si>
  <si>
    <t xml:space="preserve">Повышение эффективности и устойчивого развития производства, переработки и реализации сельскохозяйственной продукции за счет технологической модернизации производства
</t>
  </si>
  <si>
    <t>Повышение уровня жизни населения сельских территорий за счет создания благоприятных условий для развития сельской экономики и быта</t>
  </si>
  <si>
    <t>строительство водопровода в с. Есаулово</t>
  </si>
  <si>
    <t>пог.м.</t>
  </si>
  <si>
    <t>строительство автодороги в с. Есаулово</t>
  </si>
  <si>
    <t>Капитальный ремонт объектов, ремонт объектов капитального строительства, ремонт объектов тепло-, водоснабжения, водоотведения в целях развития дошкольных, образовательных и общеобразовательных организаций, учреждений культурно - досугового типа (Зыково, с. Бархатово, дер. Ермолаево)</t>
  </si>
  <si>
    <t>учреждений</t>
  </si>
  <si>
    <t>Приобретение основных средств и материальных запасов в целях развития дошкольных, образовательных и общеобразовательных организаций, учреждений культурно - досугового типа в с.Зыково, с. Бархатово, с. Есаулово, с. Вознесенка, дер. Ермолаево</t>
  </si>
  <si>
    <t>Строительство спортивных площадок в п. Березовка</t>
  </si>
  <si>
    <t>объектов</t>
  </si>
  <si>
    <t>показатель - 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</t>
  </si>
  <si>
    <t>показатель - количество объектов недвижимости, прошедших инвентаризацию на конец отчетного года от общего числа муниципальных объектов недвижимости Березовского района</t>
  </si>
  <si>
    <t>повышение доступности финансовых и информационно-консультационных ресурсов для субъектов малого и среднего предпринимательства, осуществляющих деятельность на территории Березовского района</t>
  </si>
  <si>
    <t xml:space="preserve"> </t>
  </si>
  <si>
    <t>субсидии вновь созданным субъектам малого предпринимательства на возмещение части расходов, связанных с приобретением и созднием основных средств и началом предпринимательской деятельности</t>
  </si>
  <si>
    <t>мероприятия программы 4</t>
  </si>
  <si>
    <t>содержание муниципального имущества</t>
  </si>
  <si>
    <t>1510081010</t>
  </si>
  <si>
    <r>
      <t xml:space="preserve">"Профилактика правонарушений на территории Березовского </t>
    </r>
    <r>
      <rPr>
        <b/>
        <sz val="12"/>
        <color theme="1"/>
        <rFont val="Times New Roman"/>
        <family val="1"/>
        <charset val="204"/>
      </rPr>
      <t>района"</t>
    </r>
  </si>
  <si>
    <t>профилактика и вовлечение общественности в предупреждении правонарушений</t>
  </si>
  <si>
    <t>1700081020</t>
  </si>
  <si>
    <t>профилактика правонарушений на улицах и общественных местах</t>
  </si>
  <si>
    <t>1700081030</t>
  </si>
  <si>
    <t>профилактика правонарушений среди несовершеннолетних и молодежи</t>
  </si>
  <si>
    <t>профилактика правонарушений среди лиц, освобожденных из мест лишения свободы</t>
  </si>
  <si>
    <t>профилактика алкоголизма и наркомании</t>
  </si>
  <si>
    <t>1410000000</t>
  </si>
  <si>
    <t>14100R543Б</t>
  </si>
  <si>
    <t>811</t>
  </si>
  <si>
    <t>субсидия на возмещение части процентной ставки по кредитам (федерельные)</t>
  </si>
  <si>
    <t>субсидия на возмещение части процентной ставки по кредитам (краевые)</t>
  </si>
  <si>
    <t>«Реформирование,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края»</t>
  </si>
  <si>
    <t>814</t>
  </si>
  <si>
    <t>межевание, постановка на кадастровый учет земельных участков</t>
  </si>
  <si>
    <t>1520081040</t>
  </si>
  <si>
    <t>1510081080</t>
  </si>
  <si>
    <t>0410075700</t>
  </si>
  <si>
    <t>субсидия на финансирование (возмещение) расходов на строительство муниципальных объектов коммунальной и транспортной инфраструктуры (остатки краевого)</t>
  </si>
  <si>
    <t>0440074610</t>
  </si>
  <si>
    <t>04400S4610</t>
  </si>
  <si>
    <t>субвенции на осуществление гос.полномочий по осуществлению деятельности  опеки и попечительства (остатки краевого)</t>
  </si>
  <si>
    <t>08400R5190</t>
  </si>
  <si>
    <t>поддержка отрасли культуры (краевые)</t>
  </si>
  <si>
    <t>поддержка отрасли культуры (федеральные)</t>
  </si>
  <si>
    <t>0320001510</t>
  </si>
  <si>
    <t>субвенциии на обеспечение жильем детей-сирот (остатки краевого)</t>
  </si>
  <si>
    <t xml:space="preserve">софинансирование на обеспечение жильем детей-сирот </t>
  </si>
  <si>
    <t>0330075130</t>
  </si>
  <si>
    <t>пенсии за выслугу лет муниципальным служащим</t>
  </si>
  <si>
    <t>поддержка отрасли культуры</t>
  </si>
  <si>
    <t>субвенции на осуществление гос.полномочий по осуществлению деятельности  опеки и попечительства (остатки прошлых лет)</t>
  </si>
  <si>
    <t xml:space="preserve">софинансирование субвенциии на обеспечение жильем детей-сирот </t>
  </si>
  <si>
    <t>"Профилактика правонарушений на территории Березовского района"</t>
  </si>
  <si>
    <t>заявительный характер, на представлены заявления на выплату</t>
  </si>
  <si>
    <t>показатель выполнен на 92,3%</t>
  </si>
  <si>
    <t>показатель выполнен на 85%</t>
  </si>
  <si>
    <t>не прошли по конкурсному отбору</t>
  </si>
  <si>
    <t>показтель - количество муниципальных образований района, не получающих дотации на выравнивание бюджетной обеспеченности</t>
  </si>
  <si>
    <t>показатель - отсутствие в местных бюджетах просроченной кредиторский задолженности по бюджетным кредитам</t>
  </si>
  <si>
    <t xml:space="preserve">имеется кредиторская задолженность </t>
  </si>
  <si>
    <t>имеется кредиторская задолженность</t>
  </si>
  <si>
    <t>показатель годовой</t>
  </si>
  <si>
    <t>исполнение кассового плана на 100%</t>
  </si>
  <si>
    <t>исполнение кассового плана на 0%</t>
  </si>
  <si>
    <t>исполнение кассового плана 0% (не прошли по конкурсному отбору)</t>
  </si>
  <si>
    <t>2016 (отчетный год)</t>
  </si>
  <si>
    <t>2017 (текущий год)</t>
  </si>
  <si>
    <t>руководство и управление в сфере установленных функций органов муниципальной власти</t>
  </si>
  <si>
    <t>региональные выплаты и выплаты обеспечивающие уровень заработной платы работников бюджетной сферы не ниже размера минимальной заработной платы</t>
  </si>
  <si>
    <t>субсидии на проведение мероприятий, направленных на обеспечение безопасного участия для детей в дорожном движении</t>
  </si>
  <si>
    <t>софинансирование субсидии на развитие инфраструктуры дошкольных образовательных организаций</t>
  </si>
  <si>
    <t>субсидии  на развитие инфраструктуры дошкольных образовательных организаций</t>
  </si>
  <si>
    <t>0210073980</t>
  </si>
  <si>
    <t>0220010210</t>
  </si>
  <si>
    <t>0220075670</t>
  </si>
  <si>
    <t>02200S5670</t>
  </si>
  <si>
    <t>субсидия на осуществление (возмещение) расходов, направленных на развитие и повышение качества работы мун.учреждений, предоставление новых муниципальных услуг, повышения их качества</t>
  </si>
  <si>
    <t>0220078400</t>
  </si>
  <si>
    <t>софинансирование субсидии на развитие инфраструктуры общеобразовательных учреждений</t>
  </si>
  <si>
    <t>02200S5630</t>
  </si>
  <si>
    <t>софинансирование субсидия на осуществление (возмещение) расходов, направленных на развитие и повышение качества работы мун.учреждений, предоставление новых муниципальных услуг, повышения их качества</t>
  </si>
  <si>
    <t>02200S8400</t>
  </si>
  <si>
    <t>0840010210</t>
  </si>
  <si>
    <t>персональные выплаты, устанавливаемые в целях повышения оплаты труда молодым специалистам</t>
  </si>
  <si>
    <t>0840010310</t>
  </si>
  <si>
    <t>0703</t>
  </si>
  <si>
    <t>0220010310</t>
  </si>
  <si>
    <t>0810010210</t>
  </si>
  <si>
    <t>10200R0200</t>
  </si>
  <si>
    <t>не менее 90</t>
  </si>
  <si>
    <t>значение показателя выполнено на 100%</t>
  </si>
  <si>
    <t>показатель - уровень удовлетворенности жителей района качеством предоставления гос. и мун. услуг</t>
  </si>
  <si>
    <t>не прошли по конкурсу</t>
  </si>
  <si>
    <t>муниципальная программа: Профилактика правонарушений на территории Березовского района</t>
  </si>
  <si>
    <t>отдельное мероприятие 1</t>
  </si>
  <si>
    <t>совершенствование системы профилактики правонарушений и повышение уровня безопасности граждан на территории Березовского района</t>
  </si>
  <si>
    <t>показатель - количество заседаний межведомственной комиссии по профилактике правонарушений</t>
  </si>
  <si>
    <t>отдельное мероприятие 2</t>
  </si>
  <si>
    <t>показатель - количество добровольных народных дружин на базе предприйтий и организаций на терртории Березовского района</t>
  </si>
  <si>
    <t>отдельное мероприятие 3</t>
  </si>
  <si>
    <t>отдельное мероприятие 4</t>
  </si>
  <si>
    <t>отдельное мероприятие 5</t>
  </si>
  <si>
    <t>профилактика правонарушений среди лиц, осужденных из мест лишения свободы, и лиц осужденных к наказанию, не связанному с лишением свободы</t>
  </si>
  <si>
    <t>отдельное мероприятие 6</t>
  </si>
  <si>
    <t>организация мероприятий по выполнению муниципальной программы</t>
  </si>
  <si>
    <t>профилактика и вовлечение общественности в предупреждение правонарушений</t>
  </si>
  <si>
    <t>33 отловленных безнадзорных животных, ООО "Доктор Маус"</t>
  </si>
  <si>
    <t>заработная плата, налоги, страхование и прочие закупки</t>
  </si>
  <si>
    <t>проведены мероприятия по календарному плану</t>
  </si>
  <si>
    <t>38 получателей</t>
  </si>
  <si>
    <t>з/плата, налоги, прочие закупки</t>
  </si>
  <si>
    <t>з/плата, содержание музея</t>
  </si>
  <si>
    <t>з/плата, содержание библиотеки</t>
  </si>
  <si>
    <t>региональная выплата работникам бюджетных организаций</t>
  </si>
  <si>
    <t>оказана метриальная поддержка 7 человек</t>
  </si>
  <si>
    <t>проведены мероприятия в области культуры</t>
  </si>
  <si>
    <t>региональные выплаты работникам</t>
  </si>
  <si>
    <t>персональные выплаты работникам</t>
  </si>
  <si>
    <t>з/ плата</t>
  </si>
  <si>
    <t>з/плата, содержание</t>
  </si>
  <si>
    <t>з/плата</t>
  </si>
  <si>
    <t>проведены мероприятия для молодежи</t>
  </si>
  <si>
    <t>содержится 3 объекта муниципального имущества</t>
  </si>
  <si>
    <t>оплата капитального ремонта за муниципальное имущество</t>
  </si>
  <si>
    <t>3 объекта</t>
  </si>
  <si>
    <t>заработная плата, прочие закупки</t>
  </si>
  <si>
    <t>региональные выплаты работникам бюджетной сферы</t>
  </si>
  <si>
    <t>персональные выплаты молодым специалистам</t>
  </si>
  <si>
    <t>оплата путевок в детские оздоровительные лагеря</t>
  </si>
  <si>
    <t>оплата питания в пришкольных летних лагерях</t>
  </si>
  <si>
    <t>з/плата, антивирус, интернет, программное обеспечение, обучение, канцелярия, ремонт оргтехники</t>
  </si>
  <si>
    <t>мебель, офисная техника, музыкальное оборудование, игровые модули</t>
  </si>
  <si>
    <t>продукты питания, сухая смесь с витаминами</t>
  </si>
  <si>
    <t>мебель, орг.техника, учебн.оборудование, спорт.инвентарь</t>
  </si>
  <si>
    <t>з/плата, комун.услуги, питание, обслуживание зданий, медосмотр, обучение, охрана, связь</t>
  </si>
  <si>
    <t>з/пл., налоги, интернет, обучение, медосмотр, заправка принтеров, канцтовары, бумага, ремонт оргтехники</t>
  </si>
  <si>
    <t>обеспечение питанием дошкольные учреждения</t>
  </si>
  <si>
    <t>з/плата, обучение, канц.товары, мебель, ремонт орг.техники допобразования</t>
  </si>
  <si>
    <t>хоз.товары, канц.товары</t>
  </si>
  <si>
    <t>компенсация в д/с в части род.платы</t>
  </si>
  <si>
    <t>не доведены лимиты из краевого бюджета</t>
  </si>
  <si>
    <t>связь, канц.товары, з/платы, мебель, спорт.инвентарь</t>
  </si>
  <si>
    <t>хоз. и канц.товары, связь, аттестация, ремонт орг.техники</t>
  </si>
  <si>
    <t>з/плата РМК</t>
  </si>
  <si>
    <t>связь</t>
  </si>
  <si>
    <t>компенсация по беременности и родам</t>
  </si>
  <si>
    <t>прочие затраты</t>
  </si>
  <si>
    <t>получили дотацию сельские поселения</t>
  </si>
  <si>
    <t>выплата кредита</t>
  </si>
  <si>
    <t>содержание, з/плата</t>
  </si>
  <si>
    <t>оплата выпадающих</t>
  </si>
  <si>
    <t>з/платы, налоги, канц.товары, заправка катриджей, ремонт орг.техники и прочие закупки</t>
  </si>
  <si>
    <t>0320000000</t>
  </si>
  <si>
    <t>0340000000</t>
  </si>
  <si>
    <t>2.5.</t>
  </si>
  <si>
    <t>Развитие конкурентноспособного муниципального туристического комплекса</t>
  </si>
  <si>
    <t xml:space="preserve">поддержка отрасли культуры "Развитие культуры и туризма" </t>
  </si>
  <si>
    <t>08500R5190</t>
  </si>
  <si>
    <t>0850000000</t>
  </si>
  <si>
    <t>0410000000</t>
  </si>
  <si>
    <t>0440009502</t>
  </si>
  <si>
    <t>0440000000</t>
  </si>
  <si>
    <t>мероприятие подпрограммы 8</t>
  </si>
  <si>
    <t>мероприятие подпрограммы  2</t>
  </si>
  <si>
    <t>мероприятия программы 2</t>
  </si>
  <si>
    <t>мероприятия программы 5</t>
  </si>
  <si>
    <t>Задача 5</t>
  </si>
  <si>
    <t>поддержка и поощрение жителей Березовского района за выдающиеся личные заслуги перед районом</t>
  </si>
  <si>
    <t xml:space="preserve">обеспечение доступа населения района к культурным благам и участию в культурной жизни </t>
  </si>
  <si>
    <t>создание условий для устойчивого развития отрасли культуры в Березовском районе</t>
  </si>
  <si>
    <t>создание на территории Березовского района конкурентоспособного туристского продукта</t>
  </si>
  <si>
    <t>показатель - количество туристов и экскурсантов принимаемых в Березовском районе (тыс.чел.)</t>
  </si>
  <si>
    <t xml:space="preserve">"Развитие конкурентноспособного муниципального туристического комплекса" </t>
  </si>
  <si>
    <t>софинансирование субсидии на проведение мероприятий, направленных на обеспечение безопасного участия для детей в дорожном движении</t>
  </si>
  <si>
    <t>02100S3980</t>
  </si>
  <si>
    <t>субсидия на компенсацию расходов муниципальных спортивных шко, подготовивших спортсмена, ставшего членом спортивной сборной команды Красноярского края</t>
  </si>
  <si>
    <t>0220026540</t>
  </si>
  <si>
    <t>0840080610</t>
  </si>
  <si>
    <t>Обеспечение деятельности (оказание услуг допобразование)</t>
  </si>
  <si>
    <t>субсидии на развитие системы патриотического воспитания</t>
  </si>
  <si>
    <t>обеспечение деятельности (оказание услуг) подведеомственных учреждений (ЦКС)</t>
  </si>
  <si>
    <t>Начальник отдела экономического развития</t>
  </si>
  <si>
    <t>______________Н.С. Ковалева</t>
  </si>
  <si>
    <t>______________ Н.С. Ковалева</t>
  </si>
  <si>
    <t>тыс.чел.</t>
  </si>
  <si>
    <t>целевой показатель - удельный вес молодых семей, улучшивших жилищные условия за счет полученных социальных выплат, к общему количеству молодых семей, состоящих на учете в рамках муниципальной подпрограммы "Обеспечение жильем молодых семей"</t>
  </si>
  <si>
    <t>"Развитие сельскохозяйственного производства, в том числе мощностей по переработке сельскохозяйственной продукции"</t>
  </si>
  <si>
    <t>увеличение объемов производства, повышение финансовой устойчивости агропромышленного комплекса Березовского района</t>
  </si>
  <si>
    <t>показатель - производство продукции мясо</t>
  </si>
  <si>
    <t>показатель - производство продукции молоко</t>
  </si>
  <si>
    <t>исполнение кассовового плана на 100%</t>
  </si>
  <si>
    <t>награждение лучших работников района</t>
  </si>
  <si>
    <t>выдано три свидетельства, реализавали свое право на получение социальной выплаты три молодых семьи</t>
  </si>
  <si>
    <t>1 получатель</t>
  </si>
  <si>
    <t>исполнение кассового плана на 67,5%</t>
  </si>
  <si>
    <t xml:space="preserve">исполнение кассового плана 100% </t>
  </si>
  <si>
    <t>исполнение кассового плана на 61,4%</t>
  </si>
  <si>
    <t xml:space="preserve">в МБОУ БСШ №1 – установка спортивного оборудования, ремонт ограждения, ремонт полов;
 в МБОУ БСОШ № 4 – ремонт ограждения кровли;
 в МБОУ БСОШ № 5 – ремонт системы вентиляции;
 в МБОУ Есаульская СОШ – изготовление деревянного ограждения;
 в МБОУ Ермолаевская СОШ – ремонт наружных источников противопожарного в/снабжения, ремонт пищеблока;
 в МБОУ Бархатовская СОШ – замена полов в мастерских, монтаж радиоканальной пожарной системы, ремонт водопровода;
</t>
  </si>
  <si>
    <t>мероприятия перенесены на 4 квартал 2017 года</t>
  </si>
  <si>
    <t>произведены работы в БСШ №3: ремонт системы отпления, ремонт пищеблока, организован пожарный выход, ремонт полов, замена окон</t>
  </si>
  <si>
    <t>приобретено 3 квартиры для сироты</t>
  </si>
  <si>
    <t>исполнение кассового плана на 69,7%</t>
  </si>
  <si>
    <t>исполнение кассового плана на 88,7%</t>
  </si>
  <si>
    <t>приобретена наглядная аггитация</t>
  </si>
  <si>
    <t>исполнение кассового плана на 65,8%</t>
  </si>
  <si>
    <t>исполнение кассового плана на 79,6%</t>
  </si>
  <si>
    <t>исполнение кассового плана на 84,8%</t>
  </si>
  <si>
    <t>0830080640</t>
  </si>
  <si>
    <t xml:space="preserve">субсидии субъектам малого предпринимательства </t>
  </si>
  <si>
    <t>0505</t>
  </si>
  <si>
    <t>по состоянию на 4 квартал 2017 года</t>
  </si>
  <si>
    <t xml:space="preserve">софинансирование субсидии субъектам малого предпринимательства </t>
  </si>
  <si>
    <t>получили поддержку 4 субъекта малого предпринимательства</t>
  </si>
  <si>
    <t>приобретен компьютер, катридж, куллер для центра содействия малому предпринимательству</t>
  </si>
  <si>
    <t>построен многоквартирный жилой дом по ул.Дружба на 31 квартиру</t>
  </si>
  <si>
    <t xml:space="preserve">субсидия на финансирование (возмещение) расходов на строительство муниципальных объектов коммунальной и транспортной инфраструктуры </t>
  </si>
  <si>
    <t>Обеспечение деятельности (оказание услуг подведомственных учреждений) допобразование</t>
  </si>
  <si>
    <t>субвенции бюджетам МО на осуществление госполномочий по организации деятельности органов управления системой социальной защиты населения</t>
  </si>
  <si>
    <t>реализация календарного плана спортивно-массовых мероприятий</t>
  </si>
  <si>
    <t>350</t>
  </si>
  <si>
    <t>создание доступных условий для развития адаптивной физической культуры и спорта</t>
  </si>
  <si>
    <t>0920082020</t>
  </si>
  <si>
    <t xml:space="preserve">исполнение кассового плана на 99,8%  </t>
  </si>
  <si>
    <t>исполнение кассового плана на 97,2% (заявительный характер)</t>
  </si>
  <si>
    <t>исполнение кассового плана на 99,8% (не доведены полностью лимиты)</t>
  </si>
  <si>
    <t xml:space="preserve">исполнение касссовго плана на 100% </t>
  </si>
  <si>
    <t>исполнение кассового плана на 74,8% (заявительный характер)</t>
  </si>
  <si>
    <t xml:space="preserve">исполнение кассового плана на 100% </t>
  </si>
  <si>
    <t xml:space="preserve">исполнения кассового плана на 100% </t>
  </si>
  <si>
    <t>исполнение кассового плана на 82,6% (заявительный характер)</t>
  </si>
  <si>
    <t>исполнение кассового плана 86,6% (экономия за счет проведения аукциона - 108,8 тыс. рублей)</t>
  </si>
  <si>
    <t xml:space="preserve">исполнение кассового плана на 96,6% </t>
  </si>
  <si>
    <t>исполнение кассового плана на 82,4% (имеется кредиторская задолженность)</t>
  </si>
  <si>
    <t>мероприятие исключено из подпрограммы на 2017 год</t>
  </si>
  <si>
    <t>исполнение кассового плана на 98,8% (имеется кредиторская задолженность)</t>
  </si>
  <si>
    <t>исполнение кассового плана на 73,5% (не доведены лимиты на строительство детского сада)</t>
  </si>
  <si>
    <t>исполнение кассового плана на 94,9% (имеется кредиторская задолженность)</t>
  </si>
  <si>
    <t>исполнение кассового плана на 73,9%</t>
  </si>
  <si>
    <t>исполнение кассового плана 89,8% (заявительный характер)</t>
  </si>
  <si>
    <t>исполнение кассового плана на 60,8%</t>
  </si>
  <si>
    <t>исполнение кассового плана на 99,8%</t>
  </si>
  <si>
    <t>показатель - общее количество зарегистрированных преступлений</t>
  </si>
  <si>
    <t>показатель - приобретение технических средств, для контроля в местах массового скопления людей</t>
  </si>
  <si>
    <t>показатель - количество трудоустроенных подростков в трудовых отрядах</t>
  </si>
  <si>
    <t xml:space="preserve">показатель - количество несовершеннолетних в возрасте с14 до 16 лет прошедших профессиональную ориентацию </t>
  </si>
  <si>
    <t>показатель - количество публикаций по профилактике среди несовершеннолетних детей</t>
  </si>
  <si>
    <t>показатель - количество публикаций по профилактике среди лиц освобожденных из мест лишения свободы</t>
  </si>
  <si>
    <t>показатель - количество публикаций в СМИ о вреде наркомании и алкоголизма</t>
  </si>
  <si>
    <t>обеспечение населения района качественными жилищно-коммунальными услугами; создание условий для устойчивого функционирования транспортной системы на территории Березовского района; повышение доступности жилья и улучшение жилищных условий граждан</t>
  </si>
  <si>
    <t>показатель - доля аварийного жилищного фонда на территории района</t>
  </si>
  <si>
    <t>показатель - количество земельных участков обеспеченных коммунальной инфраструктурой</t>
  </si>
  <si>
    <t>реализация временных мер поддержки населения в целях обеспечения доступности коммунальных услуг</t>
  </si>
  <si>
    <t xml:space="preserve">показатель - доведение уровня фактической оплаты населением за жилищно-коммунальные услуги от начисленных платежей </t>
  </si>
  <si>
    <t>обеспечение потребности в перевозках в отдаленных районах</t>
  </si>
  <si>
    <t>"Развитие транспортной системы Березовского района"</t>
  </si>
  <si>
    <t>"Создание условий для обеспечения доступным и комфортным жильем граждан Березовского района"</t>
  </si>
  <si>
    <t xml:space="preserve">создание безопасных и благоприятных условий проживания граждан; снижение доли аварийного жилья в жилищном фонде муниципальных образований Красноярского края; повышение эффективности реформирования жилищно-коммунального хозяйства; создание условий для увеличения объемов ввода жилья, в том числе экономического класса.
</t>
  </si>
  <si>
    <t>шт.</t>
  </si>
  <si>
    <t>показатель  - количество земельных участков, обеспеченных коммунальной инфраструктурой, предоставленнных для жилищного строительства семьям, имеющим трех и более детей</t>
  </si>
  <si>
    <t>показатель годовой выполнен на 97,2%</t>
  </si>
  <si>
    <t>показатель - доведение доли устраненных недостатков от общего числа выявленных при обследовании жилищного фонда</t>
  </si>
  <si>
    <t xml:space="preserve">создание условий для эффективного, ответственного и прозрачного управления финансовыми ресурсами в рамках выполнения устанвоелнных функций и полномочий </t>
  </si>
  <si>
    <t>создание условий, обеспечивающих возможность гражданам систематически заниматься физической культурой и спортом, повышение конкурентоспособности спорта Березовского района на всероссийской и краевой спортивной арене</t>
  </si>
  <si>
    <t xml:space="preserve">создание доступных условий для развития адаптивной физической культуры и спорта на территории Березовского района </t>
  </si>
  <si>
    <t>реализация мероприятия запланировано на 2018 год</t>
  </si>
  <si>
    <t>значение показателя выполнено на 44,4%</t>
  </si>
  <si>
    <t>значение показателя выполнено на 11,5%</t>
  </si>
  <si>
    <t>значение показателя выполнено на 91,2%</t>
  </si>
  <si>
    <t>значение показателя выполнено на 71,4%</t>
  </si>
  <si>
    <t>значение показателя выполнено на 96,4% (в связи со снижением оборта малых и средних предприятий)</t>
  </si>
  <si>
    <t>значение показателя в отчетном периоде выполнено на 111,1%</t>
  </si>
  <si>
    <t>значение показателя в отчетном периоде выполнено на 100%. За отчетный период численность граждан, получивших услуги составила 2532 человек, из 2532 грждан обративших в учреждение</t>
  </si>
  <si>
    <t>значение показателя в отчетном периоде выполнено на 100,3%. За отчетный период численность граждан, получивших услуги составила 2532 человек, из 2532 грждан обративших в учреждение</t>
  </si>
  <si>
    <t>показатель выполнен на 105,3%</t>
  </si>
  <si>
    <t xml:space="preserve">значение показателя выполнено на 98,6%, реабилитированные услуги в учреждении получили 164дете-инвалидов из 175детей. </t>
  </si>
  <si>
    <t>за 2017 год не поступило ни одной обоснованной жалобы</t>
  </si>
  <si>
    <t>значение показателя выполнено на 105,3%</t>
  </si>
  <si>
    <t>значение показателя выполнено на 105,1%</t>
  </si>
  <si>
    <t>42 получателя</t>
  </si>
  <si>
    <t>51 получатель</t>
  </si>
  <si>
    <t>реабилитационные услуги получили 164 детей-инвалидов</t>
  </si>
  <si>
    <t>целевой показатель - индекс производства сельское хозяйство</t>
  </si>
  <si>
    <t>значения показателя выполнено на 100%</t>
  </si>
  <si>
    <t>значение показателя выполнено на 96,6%</t>
  </si>
  <si>
    <t>значение показателя выполнено на 75%</t>
  </si>
  <si>
    <t>значение показателя выполнено на 90%</t>
  </si>
  <si>
    <t>значение показателя выполнено на 80%</t>
  </si>
  <si>
    <t>значение показателя выполнено на 68%</t>
  </si>
  <si>
    <t>значение показателя выполнено на 94,4%</t>
  </si>
  <si>
    <t>значение показателя выполнено на 20%</t>
  </si>
  <si>
    <t>значение показателя выполнено на 101,5%</t>
  </si>
  <si>
    <t>значение показателя выполнено на 115,2%</t>
  </si>
  <si>
    <t>значенияе показателя выполнено на 150%</t>
  </si>
  <si>
    <t>Патрушева Наталья Юрьевна</t>
  </si>
  <si>
    <t>Патрушева Наталья Юрьевна    8 (39175) 2-10-53</t>
  </si>
  <si>
    <t>не менее 3</t>
  </si>
  <si>
    <t>значение показателя выполнено на 97%</t>
  </si>
  <si>
    <t>81,3% от всего бюджета</t>
  </si>
  <si>
    <t>приобретена видеокамера</t>
  </si>
  <si>
    <t>статья в газету Пригород</t>
  </si>
  <si>
    <t>показатель - доля экспонируемых предметов из числа предметов основного фонда</t>
  </si>
  <si>
    <t>проводится ремонт помещения музея, значение показателя выполнено на 95,5%</t>
  </si>
  <si>
    <t>показатель - количество туристов и экскурсантов принимаемых в Березовском районе (тыс. человек)</t>
  </si>
  <si>
    <t>значение показателя выполнено на 93,9% (заявительный характер)</t>
  </si>
  <si>
    <t>значение показателя выполнено на 92,7%</t>
  </si>
  <si>
    <t>значение показателя выполнено на 93,6%</t>
  </si>
  <si>
    <t xml:space="preserve">показатель - доля специалистов, повысивших квалификацию, прошедших переподготовку, обученных на семинарах и других мероприятиях </t>
  </si>
  <si>
    <t xml:space="preserve">показатель - численность работников, занятых в сфере туризма муниципального образования Березовский район (человек) </t>
  </si>
  <si>
    <t>значение показателя выполнено на 63,7%</t>
  </si>
</sst>
</file>

<file path=xl/styles.xml><?xml version="1.0" encoding="utf-8"?>
<styleSheet xmlns="http://schemas.openxmlformats.org/spreadsheetml/2006/main">
  <numFmts count="1">
    <numFmt numFmtId="164" formatCode="#,##0.0"/>
  </numFmts>
  <fonts count="29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0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3" borderId="0" xfId="0" applyFont="1" applyFill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2" fontId="16" fillId="2" borderId="20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center" vertical="center" wrapText="1"/>
    </xf>
    <xf numFmtId="2" fontId="9" fillId="0" borderId="25" xfId="0" applyNumberFormat="1" applyFont="1" applyFill="1" applyBorder="1" applyAlignment="1">
      <alignment horizontal="center" vertical="center" wrapText="1"/>
    </xf>
    <xf numFmtId="2" fontId="16" fillId="2" borderId="25" xfId="0" applyNumberFormat="1" applyFont="1" applyFill="1" applyBorder="1" applyAlignment="1">
      <alignment horizontal="center" vertical="center" wrapText="1"/>
    </xf>
    <xf numFmtId="2" fontId="16" fillId="2" borderId="25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25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24" xfId="0" applyNumberFormat="1" applyFont="1" applyFill="1" applyBorder="1" applyAlignment="1">
      <alignment horizontal="center" vertical="center"/>
    </xf>
    <xf numFmtId="2" fontId="9" fillId="0" borderId="20" xfId="0" applyNumberFormat="1" applyFont="1" applyFill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2" fontId="9" fillId="0" borderId="19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3" fillId="3" borderId="20" xfId="0" applyNumberFormat="1" applyFont="1" applyFill="1" applyBorder="1" applyAlignment="1">
      <alignment horizontal="center" vertical="center" wrapText="1"/>
    </xf>
    <xf numFmtId="0" fontId="16" fillId="3" borderId="20" xfId="0" applyNumberFormat="1" applyFont="1" applyFill="1" applyBorder="1" applyAlignment="1">
      <alignment horizontal="center" vertical="center"/>
    </xf>
    <xf numFmtId="0" fontId="13" fillId="3" borderId="25" xfId="0" applyNumberFormat="1" applyFont="1" applyFill="1" applyBorder="1" applyAlignment="1">
      <alignment horizontal="center" vertical="center" wrapText="1"/>
    </xf>
    <xf numFmtId="0" fontId="16" fillId="3" borderId="25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16" fillId="0" borderId="2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/>
    </xf>
    <xf numFmtId="2" fontId="25" fillId="2" borderId="1" xfId="0" applyNumberFormat="1" applyFont="1" applyFill="1" applyBorder="1" applyAlignment="1">
      <alignment horizontal="center" vertical="center"/>
    </xf>
    <xf numFmtId="2" fontId="16" fillId="3" borderId="20" xfId="0" applyNumberFormat="1" applyFont="1" applyFill="1" applyBorder="1" applyAlignment="1">
      <alignment horizontal="center" vertical="center"/>
    </xf>
    <xf numFmtId="2" fontId="16" fillId="3" borderId="25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2" fontId="16" fillId="3" borderId="20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16" fillId="0" borderId="20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16" fillId="0" borderId="25" xfId="0" applyNumberFormat="1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16" fillId="2" borderId="20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0" borderId="20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2" fontId="16" fillId="3" borderId="25" xfId="0" applyNumberFormat="1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/>
    </xf>
    <xf numFmtId="2" fontId="16" fillId="2" borderId="19" xfId="0" applyNumberFormat="1" applyFont="1" applyFill="1" applyBorder="1" applyAlignment="1">
      <alignment horizontal="center" vertical="center" wrapText="1"/>
    </xf>
    <xf numFmtId="2" fontId="16" fillId="2" borderId="6" xfId="0" applyNumberFormat="1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25" xfId="0" applyNumberFormat="1" applyFont="1" applyFill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25" xfId="0" applyNumberFormat="1" applyFont="1" applyFill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19" xfId="0" applyNumberFormat="1" applyFont="1" applyFill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5" xfId="0" applyNumberFormat="1" applyFont="1" applyFill="1" applyBorder="1" applyAlignment="1">
      <alignment horizontal="center" vertical="center" wrapText="1"/>
    </xf>
    <xf numFmtId="2" fontId="16" fillId="3" borderId="20" xfId="0" applyNumberFormat="1" applyFont="1" applyFill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23" fillId="0" borderId="20" xfId="0" applyNumberFormat="1" applyFont="1" applyFill="1" applyBorder="1" applyAlignment="1">
      <alignment horizontal="center" vertical="center"/>
    </xf>
    <xf numFmtId="2" fontId="23" fillId="0" borderId="4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2" fontId="23" fillId="2" borderId="20" xfId="0" applyNumberFormat="1" applyFont="1" applyFill="1" applyBorder="1" applyAlignment="1">
      <alignment horizontal="center" vertical="center"/>
    </xf>
    <xf numFmtId="2" fontId="23" fillId="2" borderId="4" xfId="0" applyNumberFormat="1" applyFont="1" applyFill="1" applyBorder="1" applyAlignment="1">
      <alignment horizontal="center" vertical="center"/>
    </xf>
    <xf numFmtId="2" fontId="23" fillId="0" borderId="19" xfId="0" applyNumberFormat="1" applyFont="1" applyFill="1" applyBorder="1" applyAlignment="1">
      <alignment horizontal="center" vertical="center"/>
    </xf>
    <xf numFmtId="0" fontId="27" fillId="0" borderId="1" xfId="0" applyFont="1" applyBorder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5" xfId="0" applyNumberFormat="1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center" vertical="center" wrapText="1"/>
    </xf>
    <xf numFmtId="2" fontId="16" fillId="3" borderId="20" xfId="0" applyNumberFormat="1" applyFont="1" applyFill="1" applyBorder="1" applyAlignment="1">
      <alignment horizontal="center" vertical="center" wrapText="1"/>
    </xf>
    <xf numFmtId="2" fontId="16" fillId="3" borderId="20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5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center" vertical="center" wrapText="1"/>
    </xf>
    <xf numFmtId="2" fontId="9" fillId="0" borderId="25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9" fillId="0" borderId="2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25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6" fillId="3" borderId="20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5" xfId="0" applyNumberFormat="1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2" fontId="23" fillId="2" borderId="25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25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16" fillId="3" borderId="20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5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5" xfId="0" applyNumberFormat="1" applyFont="1" applyFill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23" fillId="0" borderId="25" xfId="0" applyNumberFormat="1" applyFont="1" applyFill="1" applyBorder="1" applyAlignment="1">
      <alignment horizontal="center" vertical="center" wrapText="1"/>
    </xf>
    <xf numFmtId="2" fontId="23" fillId="2" borderId="5" xfId="0" applyNumberFormat="1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 vertical="center"/>
    </xf>
    <xf numFmtId="2" fontId="25" fillId="2" borderId="20" xfId="0" applyNumberFormat="1" applyFont="1" applyFill="1" applyBorder="1" applyAlignment="1">
      <alignment horizontal="center" vertical="center" wrapText="1"/>
    </xf>
    <xf numFmtId="2" fontId="25" fillId="2" borderId="1" xfId="0" applyNumberFormat="1" applyFont="1" applyFill="1" applyBorder="1" applyAlignment="1">
      <alignment horizontal="center" vertical="center" wrapText="1"/>
    </xf>
    <xf numFmtId="2" fontId="25" fillId="2" borderId="5" xfId="0" applyNumberFormat="1" applyFont="1" applyFill="1" applyBorder="1" applyAlignment="1">
      <alignment horizontal="center" vertical="center" wrapText="1"/>
    </xf>
    <xf numFmtId="2" fontId="25" fillId="3" borderId="4" xfId="0" applyNumberFormat="1" applyFont="1" applyFill="1" applyBorder="1" applyAlignment="1">
      <alignment horizontal="center" vertical="center" wrapText="1"/>
    </xf>
    <xf numFmtId="2" fontId="25" fillId="3" borderId="1" xfId="0" applyNumberFormat="1" applyFont="1" applyFill="1" applyBorder="1" applyAlignment="1">
      <alignment horizontal="center" vertical="center" wrapText="1"/>
    </xf>
    <xf numFmtId="2" fontId="25" fillId="3" borderId="25" xfId="0" applyNumberFormat="1" applyFont="1" applyFill="1" applyBorder="1" applyAlignment="1">
      <alignment horizontal="center" vertical="center" wrapText="1"/>
    </xf>
    <xf numFmtId="2" fontId="25" fillId="2" borderId="4" xfId="0" applyNumberFormat="1" applyFont="1" applyFill="1" applyBorder="1" applyAlignment="1">
      <alignment horizontal="center" vertical="center" wrapText="1"/>
    </xf>
    <xf numFmtId="2" fontId="25" fillId="2" borderId="25" xfId="0" applyNumberFormat="1" applyFont="1" applyFill="1" applyBorder="1" applyAlignment="1">
      <alignment horizontal="center" vertical="center" wrapText="1"/>
    </xf>
    <xf numFmtId="2" fontId="23" fillId="2" borderId="5" xfId="0" applyNumberFormat="1" applyFont="1" applyFill="1" applyBorder="1" applyAlignment="1">
      <alignment horizontal="center" vertical="center"/>
    </xf>
    <xf numFmtId="2" fontId="25" fillId="2" borderId="19" xfId="0" applyNumberFormat="1" applyFont="1" applyFill="1" applyBorder="1" applyAlignment="1">
      <alignment horizontal="center" vertical="center" wrapText="1"/>
    </xf>
    <xf numFmtId="2" fontId="25" fillId="3" borderId="20" xfId="0" applyNumberFormat="1" applyFont="1" applyFill="1" applyBorder="1" applyAlignment="1">
      <alignment horizontal="center" vertical="center"/>
    </xf>
    <xf numFmtId="2" fontId="25" fillId="3" borderId="25" xfId="0" applyNumberFormat="1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25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5" xfId="0" applyNumberFormat="1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9" fillId="0" borderId="24" xfId="0" applyNumberFormat="1" applyFont="1" applyFill="1" applyBorder="1" applyAlignment="1">
      <alignment horizontal="center" vertical="center" wrapText="1"/>
    </xf>
    <xf numFmtId="2" fontId="16" fillId="3" borderId="20" xfId="0" applyNumberFormat="1" applyFont="1" applyFill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center" vertical="center" wrapText="1"/>
    </xf>
    <xf numFmtId="2" fontId="16" fillId="3" borderId="20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5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2" fontId="9" fillId="2" borderId="24" xfId="0" applyNumberFormat="1" applyFont="1" applyFill="1" applyBorder="1" applyAlignment="1">
      <alignment horizontal="center" vertical="center"/>
    </xf>
    <xf numFmtId="2" fontId="9" fillId="0" borderId="43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44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23" fillId="2" borderId="2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2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9" fillId="0" borderId="2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25" xfId="0" applyNumberFormat="1" applyFont="1" applyFill="1" applyBorder="1" applyAlignment="1">
      <alignment horizontal="center" vertical="center" wrapText="1"/>
    </xf>
    <xf numFmtId="2" fontId="9" fillId="0" borderId="19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5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25" xfId="0" applyNumberFormat="1" applyFont="1" applyFill="1" applyBorder="1" applyAlignment="1">
      <alignment horizontal="center" vertical="center" wrapText="1"/>
    </xf>
    <xf numFmtId="2" fontId="9" fillId="0" borderId="19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16" fillId="3" borderId="19" xfId="0" applyNumberFormat="1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16" fillId="3" borderId="25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16" fillId="3" borderId="2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 vertical="center" wrapText="1"/>
    </xf>
    <xf numFmtId="2" fontId="23" fillId="0" borderId="20" xfId="0" applyNumberFormat="1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3" borderId="6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3" fillId="3" borderId="20" xfId="0" applyNumberFormat="1" applyFont="1" applyFill="1" applyBorder="1" applyAlignment="1">
      <alignment horizontal="center" vertical="center" wrapText="1"/>
    </xf>
    <xf numFmtId="0" fontId="13" fillId="3" borderId="25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6" fillId="3" borderId="5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24" fillId="2" borderId="5" xfId="0" applyNumberFormat="1" applyFont="1" applyFill="1" applyBorder="1" applyAlignment="1">
      <alignment horizontal="center" vertical="center" wrapText="1"/>
    </xf>
    <xf numFmtId="0" fontId="24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32" xfId="0" applyNumberFormat="1" applyFont="1" applyFill="1" applyBorder="1" applyAlignment="1">
      <alignment horizontal="center" vertical="center"/>
    </xf>
    <xf numFmtId="0" fontId="13" fillId="0" borderId="33" xfId="0" applyNumberFormat="1" applyFont="1" applyFill="1" applyBorder="1" applyAlignment="1">
      <alignment horizontal="center" vertical="center"/>
    </xf>
    <xf numFmtId="0" fontId="13" fillId="3" borderId="16" xfId="0" applyNumberFormat="1" applyFont="1" applyFill="1" applyBorder="1" applyAlignment="1">
      <alignment horizontal="center" vertical="center"/>
    </xf>
    <xf numFmtId="0" fontId="13" fillId="3" borderId="17" xfId="0" applyNumberFormat="1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6" fillId="3" borderId="28" xfId="0" applyNumberFormat="1" applyFont="1" applyFill="1" applyBorder="1" applyAlignment="1">
      <alignment horizontal="center" vertical="center" wrapText="1"/>
    </xf>
    <xf numFmtId="0" fontId="16" fillId="3" borderId="26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0" fillId="0" borderId="4" xfId="0" applyNumberFormat="1" applyBorder="1"/>
    <xf numFmtId="0" fontId="5" fillId="0" borderId="5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4" xfId="0" applyBorder="1"/>
    <xf numFmtId="0" fontId="0" fillId="0" borderId="6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19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center" vertical="center" wrapText="1"/>
    </xf>
    <xf numFmtId="2" fontId="9" fillId="2" borderId="19" xfId="0" applyNumberFormat="1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25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5" xfId="0" applyNumberFormat="1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" fontId="9" fillId="0" borderId="24" xfId="0" applyNumberFormat="1" applyFont="1" applyFill="1" applyBorder="1" applyAlignment="1">
      <alignment horizontal="center" vertical="center" wrapText="1"/>
    </xf>
    <xf numFmtId="2" fontId="16" fillId="3" borderId="19" xfId="0" applyNumberFormat="1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2" fontId="16" fillId="3" borderId="24" xfId="0" applyNumberFormat="1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2" fontId="23" fillId="0" borderId="19" xfId="0" applyNumberFormat="1" applyFont="1" applyBorder="1" applyAlignment="1">
      <alignment horizontal="center" vertical="center" wrapText="1"/>
    </xf>
    <xf numFmtId="2" fontId="23" fillId="0" borderId="6" xfId="0" applyNumberFormat="1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25" xfId="0" applyNumberFormat="1" applyFont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 wrapText="1"/>
    </xf>
    <xf numFmtId="2" fontId="23" fillId="0" borderId="24" xfId="0" applyNumberFormat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25" xfId="0" applyNumberFormat="1" applyFill="1" applyBorder="1" applyAlignment="1">
      <alignment horizontal="center" vertical="center" wrapText="1"/>
    </xf>
    <xf numFmtId="2" fontId="16" fillId="3" borderId="20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5" xfId="0" applyNumberFormat="1" applyFont="1" applyFill="1" applyBorder="1" applyAlignment="1">
      <alignment horizontal="center" vertical="center" wrapText="1"/>
    </xf>
    <xf numFmtId="2" fontId="15" fillId="3" borderId="4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15" fillId="3" borderId="25" xfId="0" applyNumberFormat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24" xfId="0" applyNumberFormat="1" applyFont="1" applyFill="1" applyBorder="1" applyAlignment="1">
      <alignment horizontal="center" vertical="center" wrapText="1"/>
    </xf>
    <xf numFmtId="2" fontId="9" fillId="2" borderId="14" xfId="0" applyNumberFormat="1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2" fontId="9" fillId="0" borderId="42" xfId="0" applyNumberFormat="1" applyFont="1" applyFill="1" applyBorder="1" applyAlignment="1">
      <alignment horizontal="center" vertical="center" wrapText="1"/>
    </xf>
    <xf numFmtId="2" fontId="9" fillId="0" borderId="40" xfId="0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16" fontId="9" fillId="2" borderId="14" xfId="0" applyNumberFormat="1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16" fontId="9" fillId="2" borderId="32" xfId="0" applyNumberFormat="1" applyFont="1" applyFill="1" applyBorder="1" applyAlignment="1">
      <alignment horizontal="center" vertical="center" wrapText="1"/>
    </xf>
    <xf numFmtId="2" fontId="9" fillId="0" borderId="32" xfId="0" applyNumberFormat="1" applyFont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164" fontId="10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164" fontId="11" fillId="0" borderId="10" xfId="0" applyNumberFormat="1" applyFont="1" applyFill="1" applyBorder="1" applyAlignment="1">
      <alignment horizontal="center" vertical="top" wrapText="1"/>
    </xf>
    <xf numFmtId="164" fontId="11" fillId="0" borderId="11" xfId="0" applyNumberFormat="1" applyFont="1" applyFill="1" applyBorder="1" applyAlignment="1">
      <alignment horizontal="center" vertical="top" wrapText="1"/>
    </xf>
    <xf numFmtId="164" fontId="11" fillId="0" borderId="12" xfId="0" applyNumberFormat="1" applyFont="1" applyFill="1" applyBorder="1" applyAlignment="1">
      <alignment horizontal="center" vertical="top" wrapText="1"/>
    </xf>
    <xf numFmtId="164" fontId="18" fillId="0" borderId="13" xfId="0" applyNumberFormat="1" applyFont="1" applyFill="1" applyBorder="1" applyAlignment="1">
      <alignment horizontal="center" vertical="top" wrapText="1"/>
    </xf>
    <xf numFmtId="164" fontId="18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2"/>
  <sheetViews>
    <sheetView tabSelected="1" view="pageBreakPreview" topLeftCell="B1" zoomScaleSheetLayoutView="100" workbookViewId="0">
      <selection activeCell="Q62" sqref="Q62"/>
    </sheetView>
  </sheetViews>
  <sheetFormatPr defaultRowHeight="12"/>
  <cols>
    <col min="1" max="1" width="5" style="52" customWidth="1"/>
    <col min="2" max="2" width="48.28515625" style="1" customWidth="1"/>
    <col min="3" max="3" width="7.42578125" style="1" customWidth="1"/>
    <col min="4" max="4" width="7.5703125" style="1" customWidth="1"/>
    <col min="5" max="6" width="6.28515625" style="1" customWidth="1"/>
    <col min="7" max="7" width="7.85546875" style="1" customWidth="1"/>
    <col min="8" max="8" width="7.7109375" style="1" customWidth="1"/>
    <col min="9" max="10" width="6.28515625" style="1" customWidth="1"/>
    <col min="11" max="11" width="6.85546875" style="1" customWidth="1"/>
    <col min="12" max="12" width="6.5703125" style="1" customWidth="1"/>
    <col min="13" max="13" width="8.28515625" style="1" customWidth="1"/>
    <col min="14" max="14" width="7.5703125" style="1" customWidth="1"/>
    <col min="15" max="15" width="7.85546875" style="1" customWidth="1"/>
    <col min="16" max="16" width="8.140625" style="1" customWidth="1"/>
    <col min="17" max="17" width="27" style="1" customWidth="1"/>
    <col min="18" max="16384" width="9.140625" style="1"/>
  </cols>
  <sheetData>
    <row r="1" spans="1:17" ht="19.5" customHeight="1">
      <c r="O1" s="627" t="s">
        <v>30</v>
      </c>
      <c r="P1" s="627"/>
      <c r="Q1" s="627"/>
    </row>
    <row r="2" spans="1:17" ht="45.75" customHeight="1">
      <c r="O2" s="627" t="s">
        <v>373</v>
      </c>
      <c r="P2" s="627"/>
      <c r="Q2" s="627"/>
    </row>
    <row r="3" spans="1:17" ht="28.5" customHeight="1">
      <c r="B3" s="626" t="s">
        <v>66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</row>
    <row r="4" spans="1:17" ht="16.5" customHeight="1">
      <c r="F4" s="629" t="s">
        <v>873</v>
      </c>
      <c r="G4" s="629"/>
      <c r="H4" s="629"/>
      <c r="I4" s="629"/>
      <c r="J4" s="629"/>
      <c r="K4" s="629"/>
    </row>
    <row r="5" spans="1:17" ht="16.5" customHeight="1">
      <c r="F5" s="19"/>
      <c r="G5" s="19"/>
      <c r="H5" s="19"/>
      <c r="I5" s="19"/>
      <c r="J5" s="19"/>
      <c r="K5" s="19"/>
    </row>
    <row r="6" spans="1:17" s="7" customFormat="1">
      <c r="A6" s="624" t="s">
        <v>0</v>
      </c>
      <c r="B6" s="625" t="s">
        <v>1</v>
      </c>
      <c r="C6" s="625" t="s">
        <v>11</v>
      </c>
      <c r="D6" s="625" t="s">
        <v>14</v>
      </c>
      <c r="E6" s="625"/>
      <c r="F6" s="625"/>
      <c r="G6" s="625" t="s">
        <v>2</v>
      </c>
      <c r="H6" s="625"/>
      <c r="I6" s="625"/>
      <c r="J6" s="625"/>
      <c r="K6" s="625"/>
      <c r="L6" s="625"/>
      <c r="M6" s="625"/>
      <c r="N6" s="625"/>
      <c r="O6" s="625" t="s">
        <v>3</v>
      </c>
      <c r="P6" s="625"/>
      <c r="Q6" s="625" t="s">
        <v>60</v>
      </c>
    </row>
    <row r="7" spans="1:17" s="7" customFormat="1">
      <c r="A7" s="624"/>
      <c r="B7" s="625"/>
      <c r="C7" s="625"/>
      <c r="D7" s="8">
        <v>2015</v>
      </c>
      <c r="E7" s="625">
        <v>2016</v>
      </c>
      <c r="F7" s="625"/>
      <c r="G7" s="628" t="s">
        <v>6</v>
      </c>
      <c r="H7" s="628"/>
      <c r="I7" s="628" t="s">
        <v>12</v>
      </c>
      <c r="J7" s="628"/>
      <c r="K7" s="625" t="s">
        <v>54</v>
      </c>
      <c r="L7" s="625"/>
      <c r="M7" s="628" t="s">
        <v>15</v>
      </c>
      <c r="N7" s="628"/>
      <c r="O7" s="625" t="s">
        <v>49</v>
      </c>
      <c r="P7" s="625" t="s">
        <v>50</v>
      </c>
      <c r="Q7" s="625"/>
    </row>
    <row r="8" spans="1:17" s="7" customFormat="1">
      <c r="A8" s="624"/>
      <c r="B8" s="625"/>
      <c r="C8" s="625"/>
      <c r="D8" s="8" t="s">
        <v>5</v>
      </c>
      <c r="E8" s="8" t="s">
        <v>4</v>
      </c>
      <c r="F8" s="8" t="s">
        <v>5</v>
      </c>
      <c r="G8" s="81" t="s">
        <v>4</v>
      </c>
      <c r="H8" s="81" t="s">
        <v>5</v>
      </c>
      <c r="I8" s="94" t="s">
        <v>4</v>
      </c>
      <c r="J8" s="94" t="s">
        <v>5</v>
      </c>
      <c r="K8" s="8" t="s">
        <v>4</v>
      </c>
      <c r="L8" s="8" t="s">
        <v>5</v>
      </c>
      <c r="M8" s="100" t="s">
        <v>4</v>
      </c>
      <c r="N8" s="100" t="s">
        <v>5</v>
      </c>
      <c r="O8" s="625"/>
      <c r="P8" s="625"/>
      <c r="Q8" s="625"/>
    </row>
    <row r="9" spans="1:17" ht="15.75">
      <c r="A9" s="42">
        <v>1</v>
      </c>
      <c r="B9" s="600" t="s">
        <v>592</v>
      </c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2"/>
    </row>
    <row r="10" spans="1:17" ht="12.75">
      <c r="A10" s="41"/>
      <c r="B10" s="24" t="s">
        <v>90</v>
      </c>
      <c r="C10" s="597" t="s">
        <v>550</v>
      </c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9"/>
    </row>
    <row r="11" spans="1:17" ht="44.25" customHeight="1">
      <c r="A11" s="615"/>
      <c r="B11" s="621" t="s">
        <v>383</v>
      </c>
      <c r="C11" s="590" t="s">
        <v>79</v>
      </c>
      <c r="D11" s="617">
        <v>100</v>
      </c>
      <c r="E11" s="619" t="s">
        <v>551</v>
      </c>
      <c r="F11" s="619">
        <v>100</v>
      </c>
      <c r="G11" s="619" t="s">
        <v>551</v>
      </c>
      <c r="H11" s="619">
        <v>0</v>
      </c>
      <c r="I11" s="619" t="s">
        <v>752</v>
      </c>
      <c r="J11" s="619">
        <v>100</v>
      </c>
      <c r="K11" s="619" t="s">
        <v>752</v>
      </c>
      <c r="L11" s="619">
        <v>100</v>
      </c>
      <c r="M11" s="603" t="s">
        <v>551</v>
      </c>
      <c r="N11" s="603">
        <v>100</v>
      </c>
      <c r="O11" s="621" t="s">
        <v>551</v>
      </c>
      <c r="P11" s="621" t="s">
        <v>551</v>
      </c>
      <c r="Q11" s="617" t="s">
        <v>933</v>
      </c>
    </row>
    <row r="12" spans="1:17">
      <c r="A12" s="616"/>
      <c r="B12" s="622"/>
      <c r="C12" s="591"/>
      <c r="D12" s="618"/>
      <c r="E12" s="619"/>
      <c r="F12" s="619"/>
      <c r="G12" s="620"/>
      <c r="H12" s="620"/>
      <c r="I12" s="620"/>
      <c r="J12" s="620"/>
      <c r="K12" s="619"/>
      <c r="L12" s="619"/>
      <c r="M12" s="603"/>
      <c r="N12" s="603"/>
      <c r="O12" s="622"/>
      <c r="P12" s="622"/>
      <c r="Q12" s="622"/>
    </row>
    <row r="13" spans="1:17" ht="12.75">
      <c r="A13" s="101"/>
      <c r="B13" s="102" t="s">
        <v>90</v>
      </c>
      <c r="C13" s="597" t="s">
        <v>381</v>
      </c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9"/>
    </row>
    <row r="14" spans="1:17" ht="66.75" customHeight="1">
      <c r="A14" s="615"/>
      <c r="B14" s="621" t="s">
        <v>382</v>
      </c>
      <c r="C14" s="590" t="s">
        <v>79</v>
      </c>
      <c r="D14" s="619">
        <v>100</v>
      </c>
      <c r="E14" s="619">
        <v>99.7</v>
      </c>
      <c r="F14" s="619">
        <v>100</v>
      </c>
      <c r="G14" s="619">
        <v>99.7</v>
      </c>
      <c r="H14" s="619">
        <v>100</v>
      </c>
      <c r="I14" s="619">
        <v>99.9</v>
      </c>
      <c r="J14" s="619">
        <v>100</v>
      </c>
      <c r="K14" s="619">
        <v>99.9</v>
      </c>
      <c r="L14" s="619">
        <v>100</v>
      </c>
      <c r="M14" s="603">
        <v>99.7</v>
      </c>
      <c r="N14" s="603">
        <v>100</v>
      </c>
      <c r="O14" s="590">
        <v>99.7</v>
      </c>
      <c r="P14" s="590">
        <v>99.8</v>
      </c>
      <c r="Q14" s="590" t="s">
        <v>935</v>
      </c>
    </row>
    <row r="15" spans="1:17" ht="12" customHeight="1">
      <c r="A15" s="616"/>
      <c r="B15" s="623"/>
      <c r="C15" s="591"/>
      <c r="D15" s="620"/>
      <c r="E15" s="619"/>
      <c r="F15" s="619"/>
      <c r="G15" s="620"/>
      <c r="H15" s="620"/>
      <c r="I15" s="620"/>
      <c r="J15" s="620"/>
      <c r="K15" s="619"/>
      <c r="L15" s="619"/>
      <c r="M15" s="603"/>
      <c r="N15" s="603"/>
      <c r="O15" s="591"/>
      <c r="P15" s="591"/>
      <c r="Q15" s="591"/>
    </row>
    <row r="16" spans="1:17" ht="12.75">
      <c r="A16" s="22" t="s">
        <v>115</v>
      </c>
      <c r="B16" s="21" t="s">
        <v>106</v>
      </c>
      <c r="C16" s="587" t="s">
        <v>629</v>
      </c>
      <c r="D16" s="588"/>
      <c r="E16" s="588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8"/>
      <c r="Q16" s="589"/>
    </row>
    <row r="17" spans="1:17" ht="12.75">
      <c r="A17" s="41"/>
      <c r="B17" s="24" t="s">
        <v>7</v>
      </c>
      <c r="C17" s="597" t="s">
        <v>630</v>
      </c>
      <c r="D17" s="598"/>
      <c r="E17" s="598"/>
      <c r="F17" s="598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9"/>
    </row>
    <row r="18" spans="1:17" ht="45.75" customHeight="1">
      <c r="A18" s="41"/>
      <c r="B18" s="153" t="s">
        <v>552</v>
      </c>
      <c r="C18" s="24" t="s">
        <v>79</v>
      </c>
      <c r="D18" s="150">
        <v>96.8</v>
      </c>
      <c r="E18" s="217">
        <v>95</v>
      </c>
      <c r="F18" s="217">
        <v>96.2</v>
      </c>
      <c r="G18" s="324">
        <v>95</v>
      </c>
      <c r="H18" s="324">
        <v>100</v>
      </c>
      <c r="I18" s="434">
        <v>95</v>
      </c>
      <c r="J18" s="434">
        <v>100</v>
      </c>
      <c r="K18" s="570">
        <v>95</v>
      </c>
      <c r="L18" s="570">
        <v>100</v>
      </c>
      <c r="M18" s="575">
        <v>95</v>
      </c>
      <c r="N18" s="575">
        <v>100</v>
      </c>
      <c r="O18" s="20">
        <v>95</v>
      </c>
      <c r="P18" s="20">
        <v>95</v>
      </c>
      <c r="Q18" s="570" t="s">
        <v>936</v>
      </c>
    </row>
    <row r="19" spans="1:17" ht="12.75">
      <c r="A19" s="22" t="s">
        <v>118</v>
      </c>
      <c r="B19" s="215" t="s">
        <v>98</v>
      </c>
      <c r="C19" s="587" t="s">
        <v>593</v>
      </c>
      <c r="D19" s="588"/>
      <c r="E19" s="588"/>
      <c r="F19" s="588"/>
      <c r="G19" s="588"/>
      <c r="H19" s="588"/>
      <c r="I19" s="588"/>
      <c r="J19" s="588"/>
      <c r="K19" s="588"/>
      <c r="L19" s="588"/>
      <c r="M19" s="588"/>
      <c r="N19" s="588"/>
      <c r="O19" s="588"/>
      <c r="P19" s="588"/>
      <c r="Q19" s="589"/>
    </row>
    <row r="20" spans="1:17" ht="39.75" customHeight="1">
      <c r="A20" s="41"/>
      <c r="B20" s="24" t="s">
        <v>111</v>
      </c>
      <c r="C20" s="597" t="s">
        <v>631</v>
      </c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9"/>
    </row>
    <row r="21" spans="1:17" ht="56.25" customHeight="1">
      <c r="A21" s="41"/>
      <c r="B21" s="25" t="s">
        <v>131</v>
      </c>
      <c r="C21" s="25" t="s">
        <v>79</v>
      </c>
      <c r="D21" s="150">
        <v>97.9</v>
      </c>
      <c r="E21" s="217">
        <v>90</v>
      </c>
      <c r="F21" s="217">
        <v>108.4</v>
      </c>
      <c r="G21" s="324">
        <v>90</v>
      </c>
      <c r="H21" s="324">
        <v>38.9</v>
      </c>
      <c r="I21" s="434">
        <v>90</v>
      </c>
      <c r="J21" s="434">
        <v>76.900000000000006</v>
      </c>
      <c r="K21" s="570">
        <v>90</v>
      </c>
      <c r="L21" s="570">
        <v>81.900000000000006</v>
      </c>
      <c r="M21" s="569">
        <v>95</v>
      </c>
      <c r="N21" s="569">
        <v>93.7</v>
      </c>
      <c r="O21" s="217">
        <v>90</v>
      </c>
      <c r="P21" s="20">
        <v>90</v>
      </c>
      <c r="Q21" s="570" t="s">
        <v>937</v>
      </c>
    </row>
    <row r="22" spans="1:17" ht="79.5" customHeight="1">
      <c r="A22" s="41"/>
      <c r="B22" s="216" t="s">
        <v>632</v>
      </c>
      <c r="C22" s="216" t="s">
        <v>79</v>
      </c>
      <c r="D22" s="150">
        <v>0</v>
      </c>
      <c r="E22" s="217">
        <v>99.9</v>
      </c>
      <c r="F22" s="217">
        <v>99.9</v>
      </c>
      <c r="G22" s="324">
        <v>99.9</v>
      </c>
      <c r="H22" s="324">
        <v>100</v>
      </c>
      <c r="I22" s="434">
        <v>99.9</v>
      </c>
      <c r="J22" s="434">
        <v>100</v>
      </c>
      <c r="K22" s="570">
        <v>99.9</v>
      </c>
      <c r="L22" s="570">
        <v>100</v>
      </c>
      <c r="M22" s="569">
        <v>99.9</v>
      </c>
      <c r="N22" s="569">
        <v>100</v>
      </c>
      <c r="O22" s="217">
        <v>100</v>
      </c>
      <c r="P22" s="20">
        <v>100</v>
      </c>
      <c r="Q22" s="570" t="s">
        <v>934</v>
      </c>
    </row>
    <row r="23" spans="1:17" ht="31.5" customHeight="1">
      <c r="A23" s="41"/>
      <c r="B23" s="25" t="s">
        <v>132</v>
      </c>
      <c r="C23" s="25" t="s">
        <v>79</v>
      </c>
      <c r="D23" s="150">
        <v>0</v>
      </c>
      <c r="E23" s="171">
        <v>0.01</v>
      </c>
      <c r="F23" s="171">
        <v>0</v>
      </c>
      <c r="G23" s="324">
        <v>0.01</v>
      </c>
      <c r="H23" s="324">
        <v>0</v>
      </c>
      <c r="I23" s="434">
        <v>0.01</v>
      </c>
      <c r="J23" s="434">
        <v>0</v>
      </c>
      <c r="K23" s="570">
        <v>0.01</v>
      </c>
      <c r="L23" s="570">
        <v>0</v>
      </c>
      <c r="M23" s="569">
        <v>0.01</v>
      </c>
      <c r="N23" s="569">
        <v>0</v>
      </c>
      <c r="O23" s="20">
        <v>0.01</v>
      </c>
      <c r="P23" s="20">
        <v>0.01</v>
      </c>
      <c r="Q23" s="570" t="s">
        <v>938</v>
      </c>
    </row>
    <row r="24" spans="1:17" ht="29.25" customHeight="1">
      <c r="A24" s="41"/>
      <c r="B24" s="25" t="s">
        <v>133</v>
      </c>
      <c r="C24" s="25" t="s">
        <v>79</v>
      </c>
      <c r="D24" s="150">
        <v>100</v>
      </c>
      <c r="E24" s="171">
        <v>99.5</v>
      </c>
      <c r="F24" s="171">
        <v>100</v>
      </c>
      <c r="G24" s="324" t="s">
        <v>376</v>
      </c>
      <c r="H24" s="324">
        <v>0</v>
      </c>
      <c r="I24" s="434" t="s">
        <v>376</v>
      </c>
      <c r="J24" s="434">
        <v>100</v>
      </c>
      <c r="K24" s="570" t="s">
        <v>376</v>
      </c>
      <c r="L24" s="570">
        <v>100</v>
      </c>
      <c r="M24" s="569" t="s">
        <v>376</v>
      </c>
      <c r="N24" s="569">
        <v>100</v>
      </c>
      <c r="O24" s="216" t="s">
        <v>553</v>
      </c>
      <c r="P24" s="216" t="s">
        <v>553</v>
      </c>
      <c r="Q24" s="570" t="s">
        <v>939</v>
      </c>
    </row>
    <row r="25" spans="1:17" ht="12.75">
      <c r="A25" s="22" t="s">
        <v>119</v>
      </c>
      <c r="B25" s="215" t="s">
        <v>126</v>
      </c>
      <c r="C25" s="587" t="s">
        <v>594</v>
      </c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9"/>
    </row>
    <row r="26" spans="1:17" ht="12.75">
      <c r="A26" s="41"/>
      <c r="B26" s="25" t="s">
        <v>136</v>
      </c>
      <c r="C26" s="597" t="s">
        <v>633</v>
      </c>
      <c r="D26" s="598"/>
      <c r="E26" s="598"/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9"/>
    </row>
    <row r="27" spans="1:17" ht="30" customHeight="1">
      <c r="A27" s="41"/>
      <c r="B27" s="25" t="s">
        <v>137</v>
      </c>
      <c r="C27" s="25" t="s">
        <v>79</v>
      </c>
      <c r="D27" s="150">
        <v>99.8</v>
      </c>
      <c r="E27" s="217" t="s">
        <v>553</v>
      </c>
      <c r="F27" s="217">
        <v>96.2</v>
      </c>
      <c r="G27" s="324" t="s">
        <v>376</v>
      </c>
      <c r="H27" s="324">
        <v>0</v>
      </c>
      <c r="I27" s="434" t="s">
        <v>376</v>
      </c>
      <c r="J27" s="434">
        <v>0</v>
      </c>
      <c r="K27" s="570" t="s">
        <v>376</v>
      </c>
      <c r="L27" s="570">
        <v>0</v>
      </c>
      <c r="M27" s="569" t="s">
        <v>376</v>
      </c>
      <c r="N27" s="569">
        <v>99.8</v>
      </c>
      <c r="O27" s="216" t="s">
        <v>553</v>
      </c>
      <c r="P27" s="216" t="s">
        <v>553</v>
      </c>
      <c r="Q27" s="570" t="s">
        <v>940</v>
      </c>
    </row>
    <row r="28" spans="1:17" ht="29.25" customHeight="1">
      <c r="A28" s="41"/>
      <c r="B28" s="322" t="s">
        <v>754</v>
      </c>
      <c r="C28" s="25" t="s">
        <v>79</v>
      </c>
      <c r="D28" s="150">
        <v>100</v>
      </c>
      <c r="E28" s="217" t="s">
        <v>551</v>
      </c>
      <c r="F28" s="217">
        <v>100</v>
      </c>
      <c r="G28" s="324" t="s">
        <v>376</v>
      </c>
      <c r="H28" s="324">
        <v>0</v>
      </c>
      <c r="I28" s="434" t="s">
        <v>376</v>
      </c>
      <c r="J28" s="434">
        <v>100</v>
      </c>
      <c r="K28" s="570" t="s">
        <v>376</v>
      </c>
      <c r="L28" s="570">
        <v>100</v>
      </c>
      <c r="M28" s="569" t="s">
        <v>376</v>
      </c>
      <c r="N28" s="569">
        <v>100</v>
      </c>
      <c r="O28" s="216" t="s">
        <v>553</v>
      </c>
      <c r="P28" s="216" t="s">
        <v>553</v>
      </c>
      <c r="Q28" s="324" t="s">
        <v>753</v>
      </c>
    </row>
    <row r="29" spans="1:17" ht="28.5" customHeight="1">
      <c r="A29" s="41"/>
      <c r="B29" s="25" t="s">
        <v>138</v>
      </c>
      <c r="C29" s="25" t="s">
        <v>79</v>
      </c>
      <c r="D29" s="150">
        <v>0</v>
      </c>
      <c r="E29" s="217" t="s">
        <v>139</v>
      </c>
      <c r="F29" s="217">
        <v>0</v>
      </c>
      <c r="G29" s="324" t="s">
        <v>139</v>
      </c>
      <c r="H29" s="324">
        <v>0</v>
      </c>
      <c r="I29" s="434" t="s">
        <v>139</v>
      </c>
      <c r="J29" s="434">
        <v>0</v>
      </c>
      <c r="K29" s="570" t="s">
        <v>139</v>
      </c>
      <c r="L29" s="570">
        <v>0</v>
      </c>
      <c r="M29" s="569" t="s">
        <v>139</v>
      </c>
      <c r="N29" s="569">
        <v>0</v>
      </c>
      <c r="O29" s="216" t="s">
        <v>139</v>
      </c>
      <c r="P29" s="216" t="s">
        <v>139</v>
      </c>
      <c r="Q29" s="570" t="s">
        <v>938</v>
      </c>
    </row>
    <row r="30" spans="1:17" ht="12.75">
      <c r="A30" s="22" t="s">
        <v>292</v>
      </c>
      <c r="B30" s="215" t="s">
        <v>130</v>
      </c>
      <c r="C30" s="587" t="s">
        <v>595</v>
      </c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9"/>
    </row>
    <row r="31" spans="1:17" ht="12.75">
      <c r="A31" s="22"/>
      <c r="B31" s="217" t="s">
        <v>136</v>
      </c>
      <c r="C31" s="605" t="s">
        <v>634</v>
      </c>
      <c r="D31" s="598"/>
      <c r="E31" s="598"/>
      <c r="F31" s="598"/>
      <c r="G31" s="598"/>
      <c r="H31" s="598"/>
      <c r="I31" s="598"/>
      <c r="J31" s="598"/>
      <c r="K31" s="598"/>
      <c r="L31" s="598"/>
      <c r="M31" s="598"/>
      <c r="N31" s="598"/>
      <c r="O31" s="598"/>
      <c r="P31" s="598"/>
      <c r="Q31" s="599"/>
    </row>
    <row r="32" spans="1:17" ht="48">
      <c r="A32" s="77"/>
      <c r="B32" s="76" t="s">
        <v>128</v>
      </c>
      <c r="C32" s="76" t="s">
        <v>79</v>
      </c>
      <c r="D32" s="150">
        <v>2.9</v>
      </c>
      <c r="E32" s="217">
        <v>2.9</v>
      </c>
      <c r="F32" s="217">
        <v>0</v>
      </c>
      <c r="G32" s="324">
        <v>2.9</v>
      </c>
      <c r="H32" s="324">
        <v>0</v>
      </c>
      <c r="I32" s="434">
        <v>2.9</v>
      </c>
      <c r="J32" s="434">
        <v>0</v>
      </c>
      <c r="K32" s="570">
        <v>2.9</v>
      </c>
      <c r="L32" s="570">
        <v>0</v>
      </c>
      <c r="M32" s="569">
        <v>2.9</v>
      </c>
      <c r="N32" s="569">
        <v>0</v>
      </c>
      <c r="O32" s="217">
        <v>2.9</v>
      </c>
      <c r="P32" s="76">
        <v>2.9</v>
      </c>
      <c r="Q32" s="324" t="s">
        <v>755</v>
      </c>
    </row>
    <row r="33" spans="1:17" ht="15.75">
      <c r="A33" s="42">
        <v>2</v>
      </c>
      <c r="B33" s="600" t="s">
        <v>596</v>
      </c>
      <c r="C33" s="601"/>
      <c r="D33" s="601"/>
      <c r="E33" s="601"/>
      <c r="F33" s="601"/>
      <c r="G33" s="601"/>
      <c r="H33" s="601"/>
      <c r="I33" s="601"/>
      <c r="J33" s="601"/>
      <c r="K33" s="601"/>
      <c r="L33" s="601"/>
      <c r="M33" s="601"/>
      <c r="N33" s="601"/>
      <c r="O33" s="601"/>
      <c r="P33" s="601"/>
      <c r="Q33" s="602"/>
    </row>
    <row r="34" spans="1:17" ht="39.75" customHeight="1">
      <c r="A34" s="91"/>
      <c r="B34" s="90" t="s">
        <v>353</v>
      </c>
      <c r="C34" s="605" t="s">
        <v>597</v>
      </c>
      <c r="D34" s="630"/>
      <c r="E34" s="630"/>
      <c r="F34" s="630"/>
      <c r="G34" s="630"/>
      <c r="H34" s="630"/>
      <c r="I34" s="630"/>
      <c r="J34" s="630"/>
      <c r="K34" s="630"/>
      <c r="L34" s="630"/>
      <c r="M34" s="630"/>
      <c r="N34" s="630"/>
      <c r="O34" s="630"/>
      <c r="P34" s="630"/>
      <c r="Q34" s="631"/>
    </row>
    <row r="35" spans="1:17" ht="36">
      <c r="A35" s="90"/>
      <c r="B35" s="90" t="s">
        <v>354</v>
      </c>
      <c r="C35" s="90" t="s">
        <v>79</v>
      </c>
      <c r="D35" s="217">
        <v>52.95</v>
      </c>
      <c r="E35" s="217">
        <v>54.1</v>
      </c>
      <c r="F35" s="217">
        <v>48.25</v>
      </c>
      <c r="G35" s="324">
        <v>54.1</v>
      </c>
      <c r="H35" s="324">
        <v>17.899999999999999</v>
      </c>
      <c r="I35" s="439">
        <v>54.1</v>
      </c>
      <c r="J35" s="439">
        <v>29.9</v>
      </c>
      <c r="K35" s="572">
        <v>54.1</v>
      </c>
      <c r="L35" s="572">
        <v>34</v>
      </c>
      <c r="M35" s="573">
        <v>54.1</v>
      </c>
      <c r="N35" s="573">
        <v>54.1</v>
      </c>
      <c r="O35" s="90">
        <v>54.1</v>
      </c>
      <c r="P35" s="90">
        <v>54.1</v>
      </c>
      <c r="Q35" s="582" t="s">
        <v>753</v>
      </c>
    </row>
    <row r="36" spans="1:17" ht="36">
      <c r="A36" s="90"/>
      <c r="B36" s="90" t="s">
        <v>355</v>
      </c>
      <c r="C36" s="90" t="s">
        <v>356</v>
      </c>
      <c r="D36" s="217">
        <v>132</v>
      </c>
      <c r="E36" s="217">
        <v>132</v>
      </c>
      <c r="F36" s="217">
        <v>47</v>
      </c>
      <c r="G36" s="324">
        <v>132</v>
      </c>
      <c r="H36" s="324">
        <v>26</v>
      </c>
      <c r="I36" s="439">
        <v>132</v>
      </c>
      <c r="J36" s="439">
        <v>82</v>
      </c>
      <c r="K36" s="572">
        <v>132</v>
      </c>
      <c r="L36" s="572">
        <v>100</v>
      </c>
      <c r="M36" s="573">
        <v>132</v>
      </c>
      <c r="N36" s="573">
        <v>196</v>
      </c>
      <c r="O36" s="90">
        <v>132</v>
      </c>
      <c r="P36" s="90">
        <v>132</v>
      </c>
      <c r="Q36" s="582" t="s">
        <v>753</v>
      </c>
    </row>
    <row r="37" spans="1:17" ht="36">
      <c r="A37" s="90"/>
      <c r="B37" s="582" t="s">
        <v>963</v>
      </c>
      <c r="C37" s="90" t="s">
        <v>79</v>
      </c>
      <c r="D37" s="217">
        <v>70.7</v>
      </c>
      <c r="E37" s="217">
        <v>70.7</v>
      </c>
      <c r="F37" s="217">
        <v>8.3000000000000007</v>
      </c>
      <c r="G37" s="324">
        <v>70.7</v>
      </c>
      <c r="H37" s="324">
        <v>0</v>
      </c>
      <c r="I37" s="439">
        <v>70.7</v>
      </c>
      <c r="J37" s="439">
        <v>0</v>
      </c>
      <c r="K37" s="572">
        <v>70.7</v>
      </c>
      <c r="L37" s="572">
        <v>4.22</v>
      </c>
      <c r="M37" s="573">
        <v>70.7</v>
      </c>
      <c r="N37" s="573">
        <v>67.5</v>
      </c>
      <c r="O37" s="90">
        <v>70.7</v>
      </c>
      <c r="P37" s="90">
        <v>70.7</v>
      </c>
      <c r="Q37" s="582" t="s">
        <v>964</v>
      </c>
    </row>
    <row r="38" spans="1:17" ht="27" customHeight="1">
      <c r="A38" s="90"/>
      <c r="B38" s="217" t="s">
        <v>637</v>
      </c>
      <c r="C38" s="90" t="s">
        <v>79</v>
      </c>
      <c r="D38" s="217">
        <v>1.1100000000000001</v>
      </c>
      <c r="E38" s="217">
        <v>1.1100000000000001</v>
      </c>
      <c r="F38" s="217">
        <v>1.08</v>
      </c>
      <c r="G38" s="324">
        <v>1.1100000000000001</v>
      </c>
      <c r="H38" s="324">
        <v>1.1100000000000001</v>
      </c>
      <c r="I38" s="439">
        <v>1.1100000000000001</v>
      </c>
      <c r="J38" s="439">
        <v>1.1100000000000001</v>
      </c>
      <c r="K38" s="572">
        <v>1.1100000000000001</v>
      </c>
      <c r="L38" s="572">
        <v>1.07</v>
      </c>
      <c r="M38" s="573">
        <v>1.1100000000000001</v>
      </c>
      <c r="N38" s="573">
        <v>1.1100000000000001</v>
      </c>
      <c r="O38" s="90">
        <v>1.1100000000000001</v>
      </c>
      <c r="P38" s="90">
        <v>1.1100000000000001</v>
      </c>
      <c r="Q38" s="582" t="s">
        <v>753</v>
      </c>
    </row>
    <row r="39" spans="1:17" ht="27" customHeight="1">
      <c r="A39" s="582"/>
      <c r="B39" s="586" t="s">
        <v>965</v>
      </c>
      <c r="C39" s="582" t="s">
        <v>847</v>
      </c>
      <c r="D39" s="582">
        <v>0</v>
      </c>
      <c r="E39" s="582">
        <v>5</v>
      </c>
      <c r="F39" s="582">
        <v>8.1430000000000007</v>
      </c>
      <c r="G39" s="582">
        <v>5</v>
      </c>
      <c r="H39" s="582">
        <v>5</v>
      </c>
      <c r="I39" s="582">
        <v>5</v>
      </c>
      <c r="J39" s="582">
        <v>5</v>
      </c>
      <c r="K39" s="582">
        <v>5</v>
      </c>
      <c r="L39" s="582">
        <v>5</v>
      </c>
      <c r="M39" s="583">
        <v>5</v>
      </c>
      <c r="N39" s="583">
        <v>5</v>
      </c>
      <c r="O39" s="582">
        <v>6</v>
      </c>
      <c r="P39" s="582">
        <v>6</v>
      </c>
      <c r="Q39" s="582" t="s">
        <v>753</v>
      </c>
    </row>
    <row r="40" spans="1:17" ht="12.75">
      <c r="A40" s="41"/>
      <c r="B40" s="89" t="s">
        <v>7</v>
      </c>
      <c r="C40" s="597" t="s">
        <v>598</v>
      </c>
      <c r="D40" s="598"/>
      <c r="E40" s="598"/>
      <c r="F40" s="598"/>
      <c r="G40" s="598"/>
      <c r="H40" s="598"/>
      <c r="I40" s="598"/>
      <c r="J40" s="598"/>
      <c r="K40" s="598"/>
      <c r="L40" s="598"/>
      <c r="M40" s="598"/>
      <c r="N40" s="598"/>
      <c r="O40" s="598"/>
      <c r="P40" s="598"/>
      <c r="Q40" s="599"/>
    </row>
    <row r="41" spans="1:17" ht="12.75">
      <c r="A41" s="22" t="s">
        <v>120</v>
      </c>
      <c r="B41" s="21" t="s">
        <v>106</v>
      </c>
      <c r="C41" s="587" t="s">
        <v>599</v>
      </c>
      <c r="D41" s="588"/>
      <c r="E41" s="588"/>
      <c r="F41" s="588"/>
      <c r="G41" s="588"/>
      <c r="H41" s="588"/>
      <c r="I41" s="588"/>
      <c r="J41" s="588"/>
      <c r="K41" s="588"/>
      <c r="L41" s="588"/>
      <c r="M41" s="588"/>
      <c r="N41" s="588"/>
      <c r="O41" s="588"/>
      <c r="P41" s="588"/>
      <c r="Q41" s="589"/>
    </row>
    <row r="42" spans="1:17" ht="26.25" customHeight="1">
      <c r="A42" s="41"/>
      <c r="B42" s="89" t="s">
        <v>357</v>
      </c>
      <c r="C42" s="89" t="s">
        <v>79</v>
      </c>
      <c r="D42" s="217">
        <v>70.7</v>
      </c>
      <c r="E42" s="217">
        <v>70.7</v>
      </c>
      <c r="F42" s="217">
        <v>8.3000000000000007</v>
      </c>
      <c r="G42" s="324">
        <v>70.7</v>
      </c>
      <c r="H42" s="324">
        <v>0</v>
      </c>
      <c r="I42" s="439">
        <v>70.7</v>
      </c>
      <c r="J42" s="439">
        <v>0</v>
      </c>
      <c r="K42" s="572">
        <v>70.7</v>
      </c>
      <c r="L42" s="572">
        <v>4.22</v>
      </c>
      <c r="M42" s="573">
        <v>70.7</v>
      </c>
      <c r="N42" s="573">
        <v>67.5</v>
      </c>
      <c r="O42" s="20">
        <v>70.7</v>
      </c>
      <c r="P42" s="20">
        <v>70.7</v>
      </c>
      <c r="Q42" s="617" t="s">
        <v>964</v>
      </c>
    </row>
    <row r="43" spans="1:17">
      <c r="A43" s="41"/>
      <c r="B43" s="89" t="s">
        <v>358</v>
      </c>
      <c r="C43" s="89" t="s">
        <v>79</v>
      </c>
      <c r="D43" s="217">
        <v>1.6E-2</v>
      </c>
      <c r="E43" s="217">
        <v>1.6E-2</v>
      </c>
      <c r="F43" s="217">
        <v>3.0000000000000001E-3</v>
      </c>
      <c r="G43" s="324">
        <v>1.6E-2</v>
      </c>
      <c r="H43" s="324">
        <v>0</v>
      </c>
      <c r="I43" s="439">
        <v>1.6E-2</v>
      </c>
      <c r="J43" s="439">
        <v>0</v>
      </c>
      <c r="K43" s="572">
        <v>0.16</v>
      </c>
      <c r="L43" s="572">
        <v>0</v>
      </c>
      <c r="M43" s="573">
        <v>1.6E-2</v>
      </c>
      <c r="N43" s="573">
        <v>0.03</v>
      </c>
      <c r="O43" s="20">
        <v>1.6E-2</v>
      </c>
      <c r="P43" s="20">
        <v>1.6E-2</v>
      </c>
      <c r="Q43" s="622"/>
    </row>
    <row r="44" spans="1:17" ht="24">
      <c r="A44" s="87"/>
      <c r="B44" s="89" t="s">
        <v>359</v>
      </c>
      <c r="C44" s="89" t="s">
        <v>356</v>
      </c>
      <c r="D44" s="217">
        <v>6750</v>
      </c>
      <c r="E44" s="217">
        <v>6800</v>
      </c>
      <c r="F44" s="217">
        <v>6496</v>
      </c>
      <c r="G44" s="324">
        <v>6900</v>
      </c>
      <c r="H44" s="324">
        <v>1993</v>
      </c>
      <c r="I44" s="439">
        <v>6800</v>
      </c>
      <c r="J44" s="439">
        <v>3772</v>
      </c>
      <c r="K44" s="572">
        <v>6800</v>
      </c>
      <c r="L44" s="572">
        <v>4737</v>
      </c>
      <c r="M44" s="573">
        <v>6900</v>
      </c>
      <c r="N44" s="573">
        <v>6477</v>
      </c>
      <c r="O44" s="89">
        <v>6900</v>
      </c>
      <c r="P44" s="89">
        <v>6900</v>
      </c>
      <c r="Q44" s="582" t="s">
        <v>966</v>
      </c>
    </row>
    <row r="45" spans="1:17" ht="14.25" customHeight="1">
      <c r="A45" s="41"/>
      <c r="B45" s="89" t="s">
        <v>8</v>
      </c>
      <c r="C45" s="597" t="s">
        <v>830</v>
      </c>
      <c r="D45" s="598"/>
      <c r="E45" s="598"/>
      <c r="F45" s="598"/>
      <c r="G45" s="598"/>
      <c r="H45" s="598"/>
      <c r="I45" s="598"/>
      <c r="J45" s="598"/>
      <c r="K45" s="598"/>
      <c r="L45" s="598"/>
      <c r="M45" s="598"/>
      <c r="N45" s="598"/>
      <c r="O45" s="598"/>
      <c r="P45" s="598"/>
      <c r="Q45" s="599"/>
    </row>
    <row r="46" spans="1:17" ht="12.75">
      <c r="A46" s="22" t="s">
        <v>121</v>
      </c>
      <c r="B46" s="88" t="s">
        <v>98</v>
      </c>
      <c r="C46" s="587" t="s">
        <v>600</v>
      </c>
      <c r="D46" s="588"/>
      <c r="E46" s="588"/>
      <c r="F46" s="588"/>
      <c r="G46" s="588"/>
      <c r="H46" s="588"/>
      <c r="I46" s="588"/>
      <c r="J46" s="588"/>
      <c r="K46" s="588"/>
      <c r="L46" s="588"/>
      <c r="M46" s="588"/>
      <c r="N46" s="588"/>
      <c r="O46" s="588"/>
      <c r="P46" s="588"/>
      <c r="Q46" s="589"/>
    </row>
    <row r="47" spans="1:17" ht="29.25" customHeight="1">
      <c r="A47" s="41"/>
      <c r="B47" s="89" t="s">
        <v>360</v>
      </c>
      <c r="C47" s="89" t="s">
        <v>79</v>
      </c>
      <c r="D47" s="217">
        <v>100</v>
      </c>
      <c r="E47" s="217">
        <v>100</v>
      </c>
      <c r="F47" s="217">
        <v>100</v>
      </c>
      <c r="G47" s="324">
        <v>100</v>
      </c>
      <c r="H47" s="324">
        <v>0</v>
      </c>
      <c r="I47" s="439">
        <v>100</v>
      </c>
      <c r="J47" s="439">
        <v>100</v>
      </c>
      <c r="K47" s="572">
        <v>100</v>
      </c>
      <c r="L47" s="572">
        <v>100</v>
      </c>
      <c r="M47" s="573">
        <v>100</v>
      </c>
      <c r="N47" s="573">
        <v>100</v>
      </c>
      <c r="O47" s="217">
        <v>100</v>
      </c>
      <c r="P47" s="217">
        <v>100</v>
      </c>
      <c r="Q47" s="324" t="s">
        <v>753</v>
      </c>
    </row>
    <row r="48" spans="1:17" ht="24.75" customHeight="1">
      <c r="A48" s="41"/>
      <c r="B48" s="89" t="s">
        <v>361</v>
      </c>
      <c r="C48" s="89" t="s">
        <v>79</v>
      </c>
      <c r="D48" s="217">
        <v>100</v>
      </c>
      <c r="E48" s="217">
        <v>100</v>
      </c>
      <c r="F48" s="217">
        <v>0</v>
      </c>
      <c r="G48" s="324">
        <v>100</v>
      </c>
      <c r="H48" s="324">
        <v>0</v>
      </c>
      <c r="I48" s="439">
        <v>100</v>
      </c>
      <c r="J48" s="439">
        <v>0</v>
      </c>
      <c r="K48" s="572">
        <v>100</v>
      </c>
      <c r="L48" s="572">
        <v>0</v>
      </c>
      <c r="M48" s="573">
        <v>100</v>
      </c>
      <c r="N48" s="573">
        <v>100</v>
      </c>
      <c r="O48" s="217">
        <v>100</v>
      </c>
      <c r="P48" s="217">
        <v>100</v>
      </c>
      <c r="Q48" s="582" t="s">
        <v>753</v>
      </c>
    </row>
    <row r="49" spans="1:17" ht="30.75" customHeight="1">
      <c r="A49" s="41"/>
      <c r="B49" s="89" t="s">
        <v>362</v>
      </c>
      <c r="C49" s="89" t="s">
        <v>79</v>
      </c>
      <c r="D49" s="217">
        <v>0</v>
      </c>
      <c r="E49" s="217">
        <v>100</v>
      </c>
      <c r="F49" s="217">
        <v>100</v>
      </c>
      <c r="G49" s="324">
        <v>100</v>
      </c>
      <c r="H49" s="324">
        <v>0</v>
      </c>
      <c r="I49" s="439">
        <v>100</v>
      </c>
      <c r="J49" s="439">
        <v>0</v>
      </c>
      <c r="K49" s="572">
        <v>100</v>
      </c>
      <c r="L49" s="572">
        <v>0</v>
      </c>
      <c r="M49" s="573">
        <v>100</v>
      </c>
      <c r="N49" s="573">
        <v>0</v>
      </c>
      <c r="O49" s="217">
        <v>100</v>
      </c>
      <c r="P49" s="217">
        <v>100</v>
      </c>
      <c r="Q49" s="254" t="s">
        <v>716</v>
      </c>
    </row>
    <row r="50" spans="1:17" ht="15.75" customHeight="1">
      <c r="A50" s="41"/>
      <c r="B50" s="89" t="s">
        <v>80</v>
      </c>
      <c r="C50" s="597" t="s">
        <v>831</v>
      </c>
      <c r="D50" s="598"/>
      <c r="E50" s="598"/>
      <c r="F50" s="598"/>
      <c r="G50" s="598"/>
      <c r="H50" s="598"/>
      <c r="I50" s="598"/>
      <c r="J50" s="598"/>
      <c r="K50" s="598"/>
      <c r="L50" s="598"/>
      <c r="M50" s="598"/>
      <c r="N50" s="598"/>
      <c r="O50" s="598"/>
      <c r="P50" s="598"/>
      <c r="Q50" s="599"/>
    </row>
    <row r="51" spans="1:17" ht="12.75">
      <c r="A51" s="22" t="s">
        <v>122</v>
      </c>
      <c r="B51" s="88" t="s">
        <v>126</v>
      </c>
      <c r="C51" s="587" t="s">
        <v>601</v>
      </c>
      <c r="D51" s="588"/>
      <c r="E51" s="588"/>
      <c r="F51" s="588"/>
      <c r="G51" s="588"/>
      <c r="H51" s="588"/>
      <c r="I51" s="588"/>
      <c r="J51" s="588"/>
      <c r="K51" s="588"/>
      <c r="L51" s="588"/>
      <c r="M51" s="588"/>
      <c r="N51" s="588"/>
      <c r="O51" s="588"/>
      <c r="P51" s="588"/>
      <c r="Q51" s="589"/>
    </row>
    <row r="52" spans="1:17" ht="48">
      <c r="A52" s="41"/>
      <c r="B52" s="89" t="s">
        <v>363</v>
      </c>
      <c r="C52" s="89" t="s">
        <v>79</v>
      </c>
      <c r="D52" s="217">
        <v>52.95</v>
      </c>
      <c r="E52" s="217">
        <v>54.1</v>
      </c>
      <c r="F52" s="217">
        <v>48.25</v>
      </c>
      <c r="G52" s="324">
        <v>54.1</v>
      </c>
      <c r="H52" s="324">
        <v>17.899999999999999</v>
      </c>
      <c r="I52" s="439">
        <v>54.1</v>
      </c>
      <c r="J52" s="439">
        <v>35.799999999999997</v>
      </c>
      <c r="K52" s="572">
        <v>54.1</v>
      </c>
      <c r="L52" s="572">
        <v>34</v>
      </c>
      <c r="M52" s="573">
        <v>54.1</v>
      </c>
      <c r="N52" s="573">
        <v>54.1</v>
      </c>
      <c r="O52" s="217">
        <v>54.1</v>
      </c>
      <c r="P52" s="20">
        <v>54.1</v>
      </c>
      <c r="Q52" s="582" t="s">
        <v>753</v>
      </c>
    </row>
    <row r="53" spans="1:17" ht="30" customHeight="1">
      <c r="A53" s="41"/>
      <c r="B53" s="89" t="s">
        <v>364</v>
      </c>
      <c r="C53" s="89" t="s">
        <v>91</v>
      </c>
      <c r="D53" s="217">
        <v>109606</v>
      </c>
      <c r="E53" s="217">
        <v>109650</v>
      </c>
      <c r="F53" s="217">
        <v>124739</v>
      </c>
      <c r="G53" s="324">
        <v>109700</v>
      </c>
      <c r="H53" s="324">
        <v>24796</v>
      </c>
      <c r="I53" s="439">
        <v>109700</v>
      </c>
      <c r="J53" s="439">
        <v>71849</v>
      </c>
      <c r="K53" s="572">
        <v>109700</v>
      </c>
      <c r="L53" s="572">
        <v>91892</v>
      </c>
      <c r="M53" s="573">
        <v>109700</v>
      </c>
      <c r="N53" s="573">
        <v>121242</v>
      </c>
      <c r="O53" s="217">
        <v>109700</v>
      </c>
      <c r="P53" s="20">
        <v>109700</v>
      </c>
      <c r="Q53" s="582" t="s">
        <v>753</v>
      </c>
    </row>
    <row r="54" spans="1:17" ht="24">
      <c r="A54" s="41"/>
      <c r="B54" s="89" t="s">
        <v>365</v>
      </c>
      <c r="C54" s="89" t="s">
        <v>107</v>
      </c>
      <c r="D54" s="217">
        <v>4.3</v>
      </c>
      <c r="E54" s="217">
        <v>4.3</v>
      </c>
      <c r="F54" s="217">
        <v>3.89</v>
      </c>
      <c r="G54" s="324">
        <v>4.3</v>
      </c>
      <c r="H54" s="324">
        <v>3.9</v>
      </c>
      <c r="I54" s="439">
        <v>4.3</v>
      </c>
      <c r="J54" s="439">
        <v>3.9</v>
      </c>
      <c r="K54" s="572">
        <v>4.3</v>
      </c>
      <c r="L54" s="572">
        <v>3.9</v>
      </c>
      <c r="M54" s="573">
        <v>165</v>
      </c>
      <c r="N54" s="573">
        <v>153</v>
      </c>
      <c r="O54" s="217">
        <v>165</v>
      </c>
      <c r="P54" s="89">
        <v>165</v>
      </c>
      <c r="Q54" s="582" t="s">
        <v>967</v>
      </c>
    </row>
    <row r="55" spans="1:17" ht="24">
      <c r="A55" s="87"/>
      <c r="B55" s="89" t="s">
        <v>366</v>
      </c>
      <c r="C55" s="89" t="s">
        <v>91</v>
      </c>
      <c r="D55" s="217">
        <v>1899</v>
      </c>
      <c r="E55" s="217">
        <v>1900</v>
      </c>
      <c r="F55" s="217">
        <v>1648</v>
      </c>
      <c r="G55" s="324">
        <v>1900</v>
      </c>
      <c r="H55" s="324">
        <v>1644</v>
      </c>
      <c r="I55" s="439">
        <v>1900</v>
      </c>
      <c r="J55" s="439">
        <v>1644</v>
      </c>
      <c r="K55" s="572">
        <v>1900</v>
      </c>
      <c r="L55" s="572">
        <v>1667</v>
      </c>
      <c r="M55" s="573">
        <v>1925</v>
      </c>
      <c r="N55" s="573">
        <v>1801</v>
      </c>
      <c r="O55" s="217">
        <v>1900</v>
      </c>
      <c r="P55" s="89">
        <v>1900</v>
      </c>
      <c r="Q55" s="582" t="s">
        <v>968</v>
      </c>
    </row>
    <row r="56" spans="1:17" ht="24">
      <c r="A56" s="87"/>
      <c r="B56" s="89" t="s">
        <v>367</v>
      </c>
      <c r="C56" s="89" t="s">
        <v>107</v>
      </c>
      <c r="D56" s="217">
        <v>129</v>
      </c>
      <c r="E56" s="217">
        <v>129</v>
      </c>
      <c r="F56" s="217">
        <v>129</v>
      </c>
      <c r="G56" s="324">
        <v>129</v>
      </c>
      <c r="H56" s="324">
        <v>11</v>
      </c>
      <c r="I56" s="439">
        <v>129</v>
      </c>
      <c r="J56" s="439">
        <v>20</v>
      </c>
      <c r="K56" s="572">
        <v>129</v>
      </c>
      <c r="L56" s="572">
        <v>25</v>
      </c>
      <c r="M56" s="573">
        <v>129</v>
      </c>
      <c r="N56" s="573">
        <v>129</v>
      </c>
      <c r="O56" s="217">
        <v>129</v>
      </c>
      <c r="P56" s="89">
        <v>129</v>
      </c>
      <c r="Q56" s="582" t="s">
        <v>753</v>
      </c>
    </row>
    <row r="57" spans="1:17" ht="14.25" customHeight="1">
      <c r="A57" s="92"/>
      <c r="B57" s="90" t="s">
        <v>81</v>
      </c>
      <c r="C57" s="605" t="s">
        <v>832</v>
      </c>
      <c r="D57" s="606"/>
      <c r="E57" s="606"/>
      <c r="F57" s="606"/>
      <c r="G57" s="606"/>
      <c r="H57" s="606"/>
      <c r="I57" s="606"/>
      <c r="J57" s="606"/>
      <c r="K57" s="606"/>
      <c r="L57" s="606"/>
      <c r="M57" s="606"/>
      <c r="N57" s="606"/>
      <c r="O57" s="606"/>
      <c r="P57" s="606"/>
      <c r="Q57" s="607"/>
    </row>
    <row r="58" spans="1:17" ht="12.75">
      <c r="A58" s="22" t="s">
        <v>123</v>
      </c>
      <c r="B58" s="88" t="s">
        <v>130</v>
      </c>
      <c r="C58" s="587" t="s">
        <v>602</v>
      </c>
      <c r="D58" s="588"/>
      <c r="E58" s="588"/>
      <c r="F58" s="588"/>
      <c r="G58" s="588"/>
      <c r="H58" s="588"/>
      <c r="I58" s="588"/>
      <c r="J58" s="588"/>
      <c r="K58" s="588"/>
      <c r="L58" s="588"/>
      <c r="M58" s="588"/>
      <c r="N58" s="588"/>
      <c r="O58" s="588"/>
      <c r="P58" s="588"/>
      <c r="Q58" s="589"/>
    </row>
    <row r="59" spans="1:17" ht="36" customHeight="1">
      <c r="A59" s="41"/>
      <c r="B59" s="89" t="s">
        <v>368</v>
      </c>
      <c r="C59" s="30" t="s">
        <v>91</v>
      </c>
      <c r="D59" s="217">
        <v>1.1100000000000001</v>
      </c>
      <c r="E59" s="217">
        <v>1.1100000000000001</v>
      </c>
      <c r="F59" s="217">
        <v>1.08</v>
      </c>
      <c r="G59" s="324">
        <v>1.1100000000000001</v>
      </c>
      <c r="H59" s="324">
        <v>1.1100000000000001</v>
      </c>
      <c r="I59" s="439">
        <v>1.1100000000000001</v>
      </c>
      <c r="J59" s="439">
        <v>1.1100000000000001</v>
      </c>
      <c r="K59" s="572">
        <v>1.1100000000000001</v>
      </c>
      <c r="L59" s="572">
        <v>1.07</v>
      </c>
      <c r="M59" s="573">
        <v>1.1100000000000001</v>
      </c>
      <c r="N59" s="573">
        <v>1.1100000000000001</v>
      </c>
      <c r="O59" s="217">
        <v>1.1100000000000001</v>
      </c>
      <c r="P59" s="20">
        <v>1.1100000000000001</v>
      </c>
      <c r="Q59" s="582" t="s">
        <v>753</v>
      </c>
    </row>
    <row r="60" spans="1:17" ht="36">
      <c r="A60" s="87"/>
      <c r="B60" s="581" t="s">
        <v>969</v>
      </c>
      <c r="C60" s="584" t="s">
        <v>79</v>
      </c>
      <c r="D60" s="217">
        <v>25</v>
      </c>
      <c r="E60" s="217">
        <v>22</v>
      </c>
      <c r="F60" s="217">
        <v>22</v>
      </c>
      <c r="G60" s="324">
        <v>22</v>
      </c>
      <c r="H60" s="324">
        <v>0</v>
      </c>
      <c r="I60" s="439">
        <v>22</v>
      </c>
      <c r="J60" s="439">
        <v>5</v>
      </c>
      <c r="K60" s="572">
        <v>22</v>
      </c>
      <c r="L60" s="572">
        <v>33</v>
      </c>
      <c r="M60" s="573">
        <v>22</v>
      </c>
      <c r="N60" s="573">
        <v>29</v>
      </c>
      <c r="O60" s="217">
        <v>22</v>
      </c>
      <c r="P60" s="89">
        <v>22</v>
      </c>
      <c r="Q60" s="582" t="s">
        <v>753</v>
      </c>
    </row>
    <row r="61" spans="1:17" ht="24">
      <c r="A61" s="154"/>
      <c r="B61" s="152" t="s">
        <v>554</v>
      </c>
      <c r="C61" s="153"/>
      <c r="D61" s="217">
        <v>0</v>
      </c>
      <c r="E61" s="217">
        <v>100</v>
      </c>
      <c r="F61" s="217">
        <v>92.3</v>
      </c>
      <c r="G61" s="324">
        <v>100</v>
      </c>
      <c r="H61" s="324">
        <v>92.3</v>
      </c>
      <c r="I61" s="439">
        <v>100</v>
      </c>
      <c r="J61" s="439">
        <v>92.3</v>
      </c>
      <c r="K61" s="572">
        <v>100</v>
      </c>
      <c r="L61" s="572">
        <v>92.3</v>
      </c>
      <c r="M61" s="573">
        <v>100</v>
      </c>
      <c r="N61" s="573">
        <v>92.3</v>
      </c>
      <c r="O61" s="217">
        <v>100</v>
      </c>
      <c r="P61" s="153">
        <v>100</v>
      </c>
      <c r="Q61" s="255" t="s">
        <v>717</v>
      </c>
    </row>
    <row r="62" spans="1:17" ht="24">
      <c r="A62" s="87"/>
      <c r="B62" s="152" t="s">
        <v>369</v>
      </c>
      <c r="C62" s="89" t="s">
        <v>79</v>
      </c>
      <c r="D62" s="217">
        <v>92.3</v>
      </c>
      <c r="E62" s="217">
        <v>100</v>
      </c>
      <c r="F62" s="217">
        <v>100</v>
      </c>
      <c r="G62" s="324">
        <v>100</v>
      </c>
      <c r="H62" s="324">
        <v>85</v>
      </c>
      <c r="I62" s="439">
        <v>100</v>
      </c>
      <c r="J62" s="439">
        <v>85</v>
      </c>
      <c r="K62" s="572">
        <v>100</v>
      </c>
      <c r="L62" s="572">
        <v>85</v>
      </c>
      <c r="M62" s="573">
        <v>100</v>
      </c>
      <c r="N62" s="573">
        <v>85</v>
      </c>
      <c r="O62" s="217">
        <v>100</v>
      </c>
      <c r="P62" s="89">
        <v>100</v>
      </c>
      <c r="Q62" s="255" t="s">
        <v>718</v>
      </c>
    </row>
    <row r="63" spans="1:17" ht="48">
      <c r="A63" s="87"/>
      <c r="B63" s="86" t="s">
        <v>372</v>
      </c>
      <c r="C63" s="146" t="s">
        <v>79</v>
      </c>
      <c r="D63" s="217">
        <v>100</v>
      </c>
      <c r="E63" s="217">
        <v>100</v>
      </c>
      <c r="F63" s="217">
        <v>99</v>
      </c>
      <c r="G63" s="324">
        <v>100</v>
      </c>
      <c r="H63" s="324">
        <v>100</v>
      </c>
      <c r="I63" s="439">
        <v>100</v>
      </c>
      <c r="J63" s="439">
        <v>100</v>
      </c>
      <c r="K63" s="572">
        <v>100</v>
      </c>
      <c r="L63" s="572">
        <v>100</v>
      </c>
      <c r="M63" s="573">
        <v>100</v>
      </c>
      <c r="N63" s="573">
        <v>100</v>
      </c>
      <c r="O63" s="217">
        <v>100</v>
      </c>
      <c r="P63" s="89">
        <v>100</v>
      </c>
      <c r="Q63" s="255" t="s">
        <v>569</v>
      </c>
    </row>
    <row r="64" spans="1:17" ht="36">
      <c r="A64" s="87"/>
      <c r="B64" s="86" t="s">
        <v>371</v>
      </c>
      <c r="C64" s="89" t="s">
        <v>79</v>
      </c>
      <c r="D64" s="217">
        <v>100</v>
      </c>
      <c r="E64" s="217">
        <v>100</v>
      </c>
      <c r="F64" s="217">
        <v>99</v>
      </c>
      <c r="G64" s="324">
        <v>100</v>
      </c>
      <c r="H64" s="324">
        <v>100</v>
      </c>
      <c r="I64" s="439">
        <v>100</v>
      </c>
      <c r="J64" s="439">
        <v>100</v>
      </c>
      <c r="K64" s="572">
        <v>100</v>
      </c>
      <c r="L64" s="572">
        <v>100</v>
      </c>
      <c r="M64" s="573">
        <v>100</v>
      </c>
      <c r="N64" s="573">
        <v>100</v>
      </c>
      <c r="O64" s="217">
        <v>100</v>
      </c>
      <c r="P64" s="89">
        <v>100</v>
      </c>
      <c r="Q64" s="255" t="s">
        <v>569</v>
      </c>
    </row>
    <row r="65" spans="1:17" ht="24">
      <c r="A65" s="87"/>
      <c r="B65" s="86" t="s">
        <v>370</v>
      </c>
      <c r="C65" s="89" t="s">
        <v>79</v>
      </c>
      <c r="D65" s="217">
        <v>100</v>
      </c>
      <c r="E65" s="217">
        <v>100</v>
      </c>
      <c r="F65" s="217">
        <v>100</v>
      </c>
      <c r="G65" s="324">
        <v>100</v>
      </c>
      <c r="H65" s="324">
        <v>100</v>
      </c>
      <c r="I65" s="439">
        <v>100</v>
      </c>
      <c r="J65" s="439">
        <v>100</v>
      </c>
      <c r="K65" s="572">
        <v>100</v>
      </c>
      <c r="L65" s="572">
        <v>100</v>
      </c>
      <c r="M65" s="573">
        <v>100</v>
      </c>
      <c r="N65" s="573">
        <v>100</v>
      </c>
      <c r="O65" s="217">
        <v>100</v>
      </c>
      <c r="P65" s="89">
        <v>100</v>
      </c>
      <c r="Q65" s="255" t="s">
        <v>569</v>
      </c>
    </row>
    <row r="66" spans="1:17" ht="48">
      <c r="A66" s="218"/>
      <c r="B66" s="216" t="s">
        <v>638</v>
      </c>
      <c r="C66" s="216" t="s">
        <v>79</v>
      </c>
      <c r="D66" s="217">
        <v>100</v>
      </c>
      <c r="E66" s="217">
        <v>100</v>
      </c>
      <c r="F66" s="217">
        <v>100</v>
      </c>
      <c r="G66" s="324">
        <v>100</v>
      </c>
      <c r="H66" s="324">
        <v>100</v>
      </c>
      <c r="I66" s="439">
        <v>100</v>
      </c>
      <c r="J66" s="439">
        <v>100</v>
      </c>
      <c r="K66" s="572">
        <v>100</v>
      </c>
      <c r="L66" s="572">
        <v>100</v>
      </c>
      <c r="M66" s="573">
        <v>100</v>
      </c>
      <c r="N66" s="573">
        <v>100</v>
      </c>
      <c r="O66" s="217">
        <v>100</v>
      </c>
      <c r="P66" s="216">
        <v>100</v>
      </c>
      <c r="Q66" s="255" t="s">
        <v>569</v>
      </c>
    </row>
    <row r="67" spans="1:17" ht="36">
      <c r="A67" s="218"/>
      <c r="B67" s="216" t="s">
        <v>639</v>
      </c>
      <c r="C67" s="216" t="s">
        <v>79</v>
      </c>
      <c r="D67" s="217">
        <v>100</v>
      </c>
      <c r="E67" s="217">
        <v>100</v>
      </c>
      <c r="F67" s="217">
        <v>100</v>
      </c>
      <c r="G67" s="324">
        <v>100</v>
      </c>
      <c r="H67" s="324">
        <v>100</v>
      </c>
      <c r="I67" s="439">
        <v>100</v>
      </c>
      <c r="J67" s="439">
        <v>100</v>
      </c>
      <c r="K67" s="572">
        <v>100</v>
      </c>
      <c r="L67" s="572">
        <v>100</v>
      </c>
      <c r="M67" s="573">
        <v>100</v>
      </c>
      <c r="N67" s="573">
        <v>100</v>
      </c>
      <c r="O67" s="217">
        <v>100</v>
      </c>
      <c r="P67" s="216">
        <v>100</v>
      </c>
      <c r="Q67" s="255" t="s">
        <v>569</v>
      </c>
    </row>
    <row r="68" spans="1:17" ht="12.75">
      <c r="A68" s="389"/>
      <c r="B68" s="386" t="s">
        <v>829</v>
      </c>
      <c r="C68" s="597" t="s">
        <v>833</v>
      </c>
      <c r="D68" s="598"/>
      <c r="E68" s="598"/>
      <c r="F68" s="598"/>
      <c r="G68" s="598"/>
      <c r="H68" s="598"/>
      <c r="I68" s="598"/>
      <c r="J68" s="598"/>
      <c r="K68" s="598"/>
      <c r="L68" s="598"/>
      <c r="M68" s="598"/>
      <c r="N68" s="598"/>
      <c r="O68" s="598"/>
      <c r="P68" s="598"/>
      <c r="Q68" s="599"/>
    </row>
    <row r="69" spans="1:17" ht="12.75">
      <c r="A69" s="22" t="s">
        <v>817</v>
      </c>
      <c r="B69" s="387" t="s">
        <v>134</v>
      </c>
      <c r="C69" s="603" t="s">
        <v>835</v>
      </c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</row>
    <row r="70" spans="1:17" ht="24">
      <c r="A70" s="389"/>
      <c r="B70" s="386" t="s">
        <v>834</v>
      </c>
      <c r="C70" s="436" t="s">
        <v>847</v>
      </c>
      <c r="D70" s="388">
        <v>0</v>
      </c>
      <c r="E70" s="388">
        <v>0</v>
      </c>
      <c r="F70" s="388">
        <v>0</v>
      </c>
      <c r="G70" s="388">
        <v>0</v>
      </c>
      <c r="H70" s="388">
        <v>0</v>
      </c>
      <c r="I70" s="439">
        <v>0</v>
      </c>
      <c r="J70" s="439">
        <v>0</v>
      </c>
      <c r="K70" s="572">
        <v>5</v>
      </c>
      <c r="L70" s="572">
        <v>5</v>
      </c>
      <c r="M70" s="573">
        <v>5</v>
      </c>
      <c r="N70" s="573">
        <v>5</v>
      </c>
      <c r="O70" s="388">
        <v>6</v>
      </c>
      <c r="P70" s="386">
        <v>6</v>
      </c>
      <c r="Q70" s="585" t="s">
        <v>569</v>
      </c>
    </row>
    <row r="71" spans="1:17" ht="24">
      <c r="A71" s="389"/>
      <c r="B71" s="585" t="s">
        <v>970</v>
      </c>
      <c r="C71" s="585" t="s">
        <v>91</v>
      </c>
      <c r="D71" s="388">
        <v>0</v>
      </c>
      <c r="E71" s="388">
        <v>0</v>
      </c>
      <c r="F71" s="388">
        <v>0</v>
      </c>
      <c r="G71" s="388">
        <v>0</v>
      </c>
      <c r="H71" s="388">
        <v>0</v>
      </c>
      <c r="I71" s="439">
        <v>0</v>
      </c>
      <c r="J71" s="439">
        <v>0</v>
      </c>
      <c r="K71" s="572">
        <v>200</v>
      </c>
      <c r="L71" s="572">
        <v>200</v>
      </c>
      <c r="M71" s="573">
        <v>56</v>
      </c>
      <c r="N71" s="573">
        <v>46</v>
      </c>
      <c r="O71" s="388">
        <v>250</v>
      </c>
      <c r="P71" s="386">
        <v>200</v>
      </c>
      <c r="Q71" s="585" t="s">
        <v>569</v>
      </c>
    </row>
    <row r="72" spans="1:17" ht="15.75">
      <c r="A72" s="42">
        <v>3</v>
      </c>
      <c r="B72" s="600" t="s">
        <v>604</v>
      </c>
      <c r="C72" s="601"/>
      <c r="D72" s="601"/>
      <c r="E72" s="601"/>
      <c r="F72" s="601"/>
      <c r="G72" s="601"/>
      <c r="H72" s="601"/>
      <c r="I72" s="601"/>
      <c r="J72" s="601"/>
      <c r="K72" s="601"/>
      <c r="L72" s="601"/>
      <c r="M72" s="601"/>
      <c r="N72" s="601"/>
      <c r="O72" s="601"/>
      <c r="P72" s="601"/>
      <c r="Q72" s="602"/>
    </row>
    <row r="73" spans="1:17" ht="15.75">
      <c r="A73" s="105"/>
      <c r="B73" s="103" t="s">
        <v>90</v>
      </c>
      <c r="C73" s="605" t="s">
        <v>392</v>
      </c>
      <c r="D73" s="632"/>
      <c r="E73" s="632"/>
      <c r="F73" s="632"/>
      <c r="G73" s="632"/>
      <c r="H73" s="632"/>
      <c r="I73" s="632"/>
      <c r="J73" s="632"/>
      <c r="K73" s="632"/>
      <c r="L73" s="632"/>
      <c r="M73" s="632"/>
      <c r="N73" s="632"/>
      <c r="O73" s="632"/>
      <c r="P73" s="632"/>
      <c r="Q73" s="633"/>
    </row>
    <row r="74" spans="1:17" ht="61.5" customHeight="1">
      <c r="A74" s="41"/>
      <c r="B74" s="214" t="s">
        <v>393</v>
      </c>
      <c r="C74" s="103" t="s">
        <v>79</v>
      </c>
      <c r="D74" s="220">
        <v>44</v>
      </c>
      <c r="E74" s="220">
        <v>12.34</v>
      </c>
      <c r="F74" s="220">
        <v>12.34</v>
      </c>
      <c r="G74" s="346">
        <v>0</v>
      </c>
      <c r="H74" s="346">
        <v>0</v>
      </c>
      <c r="I74" s="439">
        <v>6.7</v>
      </c>
      <c r="J74" s="439">
        <v>6.7</v>
      </c>
      <c r="K74" s="572">
        <v>12.34</v>
      </c>
      <c r="L74" s="572">
        <v>12.34</v>
      </c>
      <c r="M74" s="573">
        <v>15.43</v>
      </c>
      <c r="N74" s="573">
        <v>15.43</v>
      </c>
      <c r="O74" s="103">
        <v>17.440000000000001</v>
      </c>
      <c r="P74" s="103">
        <v>17.440000000000001</v>
      </c>
      <c r="Q74" s="322" t="s">
        <v>753</v>
      </c>
    </row>
    <row r="75" spans="1:17" ht="60">
      <c r="A75" s="104"/>
      <c r="B75" s="436" t="s">
        <v>848</v>
      </c>
      <c r="C75" s="103" t="s">
        <v>79</v>
      </c>
      <c r="D75" s="220">
        <v>10.71</v>
      </c>
      <c r="E75" s="220">
        <v>9.09</v>
      </c>
      <c r="F75" s="220">
        <v>9.09</v>
      </c>
      <c r="G75" s="346">
        <v>0</v>
      </c>
      <c r="H75" s="346">
        <v>0</v>
      </c>
      <c r="I75" s="439">
        <v>12.5</v>
      </c>
      <c r="J75" s="439">
        <v>8.3000000000000007</v>
      </c>
      <c r="K75" s="572">
        <v>12.5</v>
      </c>
      <c r="L75" s="572">
        <v>12.5</v>
      </c>
      <c r="M75" s="573">
        <v>12.5</v>
      </c>
      <c r="N75" s="573">
        <v>12.5</v>
      </c>
      <c r="O75" s="103">
        <v>14.28</v>
      </c>
      <c r="P75" s="103">
        <v>16.670000000000002</v>
      </c>
      <c r="Q75" s="436" t="s">
        <v>753</v>
      </c>
    </row>
    <row r="76" spans="1:17" ht="12.75">
      <c r="A76" s="221"/>
      <c r="B76" s="219" t="s">
        <v>136</v>
      </c>
      <c r="C76" s="597" t="s">
        <v>646</v>
      </c>
      <c r="D76" s="598"/>
      <c r="E76" s="598"/>
      <c r="F76" s="598"/>
      <c r="G76" s="598"/>
      <c r="H76" s="598"/>
      <c r="I76" s="598"/>
      <c r="J76" s="598"/>
      <c r="K76" s="598"/>
      <c r="L76" s="598"/>
      <c r="M76" s="598"/>
      <c r="N76" s="598"/>
      <c r="O76" s="598"/>
      <c r="P76" s="598"/>
      <c r="Q76" s="599"/>
    </row>
    <row r="77" spans="1:17" ht="12.75">
      <c r="A77" s="22" t="s">
        <v>124</v>
      </c>
      <c r="B77" s="21" t="s">
        <v>106</v>
      </c>
      <c r="C77" s="587" t="s">
        <v>605</v>
      </c>
      <c r="D77" s="588"/>
      <c r="E77" s="588"/>
      <c r="F77" s="588"/>
      <c r="G77" s="588"/>
      <c r="H77" s="588"/>
      <c r="I77" s="588"/>
      <c r="J77" s="588"/>
      <c r="K77" s="588"/>
      <c r="L77" s="588"/>
      <c r="M77" s="588"/>
      <c r="N77" s="588"/>
      <c r="O77" s="588"/>
      <c r="P77" s="588"/>
      <c r="Q77" s="589"/>
    </row>
    <row r="78" spans="1:17" ht="44.25" customHeight="1">
      <c r="A78" s="41"/>
      <c r="B78" s="30" t="s">
        <v>150</v>
      </c>
      <c r="C78" s="30" t="s">
        <v>107</v>
      </c>
      <c r="D78" s="220">
        <v>223</v>
      </c>
      <c r="E78" s="220">
        <v>223</v>
      </c>
      <c r="F78" s="220">
        <v>223</v>
      </c>
      <c r="G78" s="346">
        <v>0</v>
      </c>
      <c r="H78" s="346">
        <v>0</v>
      </c>
      <c r="I78" s="439">
        <v>120</v>
      </c>
      <c r="J78" s="439">
        <v>128</v>
      </c>
      <c r="K78" s="572">
        <v>223</v>
      </c>
      <c r="L78" s="572">
        <v>140</v>
      </c>
      <c r="M78" s="573">
        <v>223</v>
      </c>
      <c r="N78" s="573">
        <v>142</v>
      </c>
      <c r="O78" s="220">
        <v>223</v>
      </c>
      <c r="P78" s="20">
        <v>223</v>
      </c>
      <c r="Q78" s="585" t="s">
        <v>971</v>
      </c>
    </row>
    <row r="79" spans="1:17" ht="36">
      <c r="A79" s="41"/>
      <c r="B79" s="30" t="s">
        <v>151</v>
      </c>
      <c r="C79" s="30" t="s">
        <v>91</v>
      </c>
      <c r="D79" s="220">
        <v>61</v>
      </c>
      <c r="E79" s="220">
        <v>61</v>
      </c>
      <c r="F79" s="220">
        <v>61</v>
      </c>
      <c r="G79" s="346">
        <v>0</v>
      </c>
      <c r="H79" s="346">
        <v>0</v>
      </c>
      <c r="I79" s="439">
        <v>60</v>
      </c>
      <c r="J79" s="439">
        <v>60</v>
      </c>
      <c r="K79" s="572">
        <v>61</v>
      </c>
      <c r="L79" s="572">
        <v>60</v>
      </c>
      <c r="M79" s="573">
        <v>61</v>
      </c>
      <c r="N79" s="573">
        <v>61</v>
      </c>
      <c r="O79" s="220">
        <v>61</v>
      </c>
      <c r="P79" s="20">
        <v>61</v>
      </c>
      <c r="Q79" s="347" t="s">
        <v>753</v>
      </c>
    </row>
    <row r="80" spans="1:17" ht="36">
      <c r="A80" s="41"/>
      <c r="B80" s="30" t="s">
        <v>152</v>
      </c>
      <c r="C80" s="30" t="s">
        <v>91</v>
      </c>
      <c r="D80" s="220">
        <v>43</v>
      </c>
      <c r="E80" s="220">
        <v>43</v>
      </c>
      <c r="F80" s="220">
        <v>43</v>
      </c>
      <c r="G80" s="346">
        <v>43</v>
      </c>
      <c r="H80" s="346">
        <v>43</v>
      </c>
      <c r="I80" s="439">
        <v>43</v>
      </c>
      <c r="J80" s="439">
        <v>43</v>
      </c>
      <c r="K80" s="572">
        <v>43</v>
      </c>
      <c r="L80" s="572">
        <v>43</v>
      </c>
      <c r="M80" s="573">
        <v>43</v>
      </c>
      <c r="N80" s="573">
        <v>43</v>
      </c>
      <c r="O80" s="220">
        <v>43</v>
      </c>
      <c r="P80" s="20">
        <v>43</v>
      </c>
      <c r="Q80" s="347" t="s">
        <v>753</v>
      </c>
    </row>
    <row r="81" spans="1:17" ht="42" customHeight="1">
      <c r="A81" s="41"/>
      <c r="B81" s="30" t="s">
        <v>153</v>
      </c>
      <c r="C81" s="30" t="s">
        <v>91</v>
      </c>
      <c r="D81" s="220">
        <v>1000</v>
      </c>
      <c r="E81" s="220">
        <v>1000</v>
      </c>
      <c r="F81" s="220">
        <v>1000</v>
      </c>
      <c r="G81" s="346">
        <v>0</v>
      </c>
      <c r="H81" s="346">
        <v>0</v>
      </c>
      <c r="I81" s="439">
        <v>15</v>
      </c>
      <c r="J81" s="439">
        <v>15</v>
      </c>
      <c r="K81" s="572">
        <v>1000</v>
      </c>
      <c r="L81" s="572">
        <v>1000</v>
      </c>
      <c r="M81" s="573">
        <v>1000</v>
      </c>
      <c r="N81" s="573">
        <v>1000</v>
      </c>
      <c r="O81" s="220">
        <v>1000</v>
      </c>
      <c r="P81" s="20">
        <v>1000</v>
      </c>
      <c r="Q81" s="347" t="s">
        <v>753</v>
      </c>
    </row>
    <row r="82" spans="1:17" ht="12.75">
      <c r="A82" s="22" t="s">
        <v>125</v>
      </c>
      <c r="B82" s="21" t="s">
        <v>98</v>
      </c>
      <c r="C82" s="587" t="s">
        <v>606</v>
      </c>
      <c r="D82" s="588"/>
      <c r="E82" s="588"/>
      <c r="F82" s="588"/>
      <c r="G82" s="588"/>
      <c r="H82" s="588"/>
      <c r="I82" s="588"/>
      <c r="J82" s="588"/>
      <c r="K82" s="588"/>
      <c r="L82" s="588"/>
      <c r="M82" s="588"/>
      <c r="N82" s="588"/>
      <c r="O82" s="588"/>
      <c r="P82" s="588"/>
      <c r="Q82" s="589"/>
    </row>
    <row r="83" spans="1:17" ht="12.75">
      <c r="A83" s="41"/>
      <c r="B83" s="30" t="s">
        <v>157</v>
      </c>
      <c r="C83" s="597" t="s">
        <v>647</v>
      </c>
      <c r="D83" s="598"/>
      <c r="E83" s="598"/>
      <c r="F83" s="598"/>
      <c r="G83" s="598"/>
      <c r="H83" s="598"/>
      <c r="I83" s="598"/>
      <c r="J83" s="598"/>
      <c r="K83" s="598"/>
      <c r="L83" s="598"/>
      <c r="M83" s="598"/>
      <c r="N83" s="598"/>
      <c r="O83" s="598"/>
      <c r="P83" s="598"/>
      <c r="Q83" s="599"/>
    </row>
    <row r="84" spans="1:17" ht="60">
      <c r="A84" s="41"/>
      <c r="B84" s="436" t="s">
        <v>848</v>
      </c>
      <c r="C84" s="30" t="s">
        <v>79</v>
      </c>
      <c r="D84" s="220">
        <v>10.71</v>
      </c>
      <c r="E84" s="220">
        <v>9.09</v>
      </c>
      <c r="F84" s="220">
        <v>9.09</v>
      </c>
      <c r="G84" s="346">
        <v>0</v>
      </c>
      <c r="H84" s="346">
        <v>0</v>
      </c>
      <c r="I84" s="439">
        <v>12.5</v>
      </c>
      <c r="J84" s="439">
        <v>4.2</v>
      </c>
      <c r="K84" s="572">
        <v>12.5</v>
      </c>
      <c r="L84" s="572">
        <v>12.5</v>
      </c>
      <c r="M84" s="573">
        <v>12.5</v>
      </c>
      <c r="N84" s="573">
        <v>12.5</v>
      </c>
      <c r="O84" s="96">
        <v>14.28</v>
      </c>
      <c r="P84" s="347">
        <v>16.670000000000002</v>
      </c>
      <c r="Q84" s="436" t="s">
        <v>753</v>
      </c>
    </row>
    <row r="85" spans="1:17" ht="108">
      <c r="A85" s="41"/>
      <c r="B85" s="30" t="s">
        <v>156</v>
      </c>
      <c r="C85" s="30" t="s">
        <v>79</v>
      </c>
      <c r="D85" s="220">
        <v>100</v>
      </c>
      <c r="E85" s="220">
        <v>100</v>
      </c>
      <c r="F85" s="220">
        <v>100</v>
      </c>
      <c r="G85" s="346">
        <v>0</v>
      </c>
      <c r="H85" s="346">
        <v>0</v>
      </c>
      <c r="I85" s="439">
        <v>100</v>
      </c>
      <c r="J85" s="439">
        <v>33.299999999999997</v>
      </c>
      <c r="K85" s="572">
        <v>100</v>
      </c>
      <c r="L85" s="572">
        <v>100</v>
      </c>
      <c r="M85" s="573">
        <v>100</v>
      </c>
      <c r="N85" s="573">
        <v>100</v>
      </c>
      <c r="O85" s="96">
        <v>100</v>
      </c>
      <c r="P85" s="347">
        <v>100</v>
      </c>
      <c r="Q85" s="436" t="s">
        <v>753</v>
      </c>
    </row>
    <row r="86" spans="1:17" ht="34.5" customHeight="1">
      <c r="A86" s="42">
        <v>4</v>
      </c>
      <c r="B86" s="600" t="s">
        <v>607</v>
      </c>
      <c r="C86" s="601"/>
      <c r="D86" s="601"/>
      <c r="E86" s="601"/>
      <c r="F86" s="601"/>
      <c r="G86" s="601"/>
      <c r="H86" s="601"/>
      <c r="I86" s="601"/>
      <c r="J86" s="601"/>
      <c r="K86" s="601"/>
      <c r="L86" s="601"/>
      <c r="M86" s="601"/>
      <c r="N86" s="601"/>
      <c r="O86" s="601"/>
      <c r="P86" s="601"/>
      <c r="Q86" s="602"/>
    </row>
    <row r="87" spans="1:17" ht="34.5" customHeight="1">
      <c r="A87" s="160"/>
      <c r="B87" s="163" t="s">
        <v>90</v>
      </c>
      <c r="C87" s="634" t="s">
        <v>555</v>
      </c>
      <c r="D87" s="635"/>
      <c r="E87" s="635"/>
      <c r="F87" s="635"/>
      <c r="G87" s="635"/>
      <c r="H87" s="635"/>
      <c r="I87" s="635"/>
      <c r="J87" s="635"/>
      <c r="K87" s="635"/>
      <c r="L87" s="635"/>
      <c r="M87" s="635"/>
      <c r="N87" s="635"/>
      <c r="O87" s="635"/>
      <c r="P87" s="635"/>
      <c r="Q87" s="636"/>
    </row>
    <row r="88" spans="1:17" s="175" customFormat="1" ht="34.5" customHeight="1">
      <c r="A88" s="174"/>
      <c r="B88" s="572" t="s">
        <v>944</v>
      </c>
      <c r="C88" s="173"/>
      <c r="D88" s="172">
        <v>104.3</v>
      </c>
      <c r="E88" s="224">
        <v>102.9</v>
      </c>
      <c r="F88" s="224">
        <v>102.9</v>
      </c>
      <c r="G88" s="346">
        <v>103.3</v>
      </c>
      <c r="H88" s="346">
        <v>0</v>
      </c>
      <c r="I88" s="439">
        <v>103.3</v>
      </c>
      <c r="J88" s="439">
        <v>0</v>
      </c>
      <c r="K88" s="572">
        <v>100.6</v>
      </c>
      <c r="L88" s="572">
        <v>100.6</v>
      </c>
      <c r="M88" s="573">
        <v>100.6</v>
      </c>
      <c r="N88" s="573">
        <v>100.6</v>
      </c>
      <c r="O88" s="224">
        <v>100.7</v>
      </c>
      <c r="P88" s="172">
        <v>101</v>
      </c>
      <c r="Q88" s="436" t="s">
        <v>753</v>
      </c>
    </row>
    <row r="89" spans="1:17" ht="12.75">
      <c r="A89" s="162" t="s">
        <v>199</v>
      </c>
      <c r="B89" s="51" t="s">
        <v>106</v>
      </c>
      <c r="C89" s="637" t="s">
        <v>608</v>
      </c>
      <c r="D89" s="638"/>
      <c r="E89" s="638"/>
      <c r="F89" s="638"/>
      <c r="G89" s="638"/>
      <c r="H89" s="638"/>
      <c r="I89" s="638"/>
      <c r="J89" s="638"/>
      <c r="K89" s="638"/>
      <c r="L89" s="638"/>
      <c r="M89" s="638"/>
      <c r="N89" s="638"/>
      <c r="O89" s="638"/>
      <c r="P89" s="638"/>
      <c r="Q89" s="639"/>
    </row>
    <row r="90" spans="1:17" ht="12.75">
      <c r="A90" s="41"/>
      <c r="B90" s="35" t="s">
        <v>7</v>
      </c>
      <c r="C90" s="597" t="s">
        <v>180</v>
      </c>
      <c r="D90" s="598"/>
      <c r="E90" s="598"/>
      <c r="F90" s="598"/>
      <c r="G90" s="598"/>
      <c r="H90" s="598"/>
      <c r="I90" s="598"/>
      <c r="J90" s="598"/>
      <c r="K90" s="598"/>
      <c r="L90" s="598"/>
      <c r="M90" s="598"/>
      <c r="N90" s="598"/>
      <c r="O90" s="598"/>
      <c r="P90" s="598"/>
      <c r="Q90" s="599"/>
    </row>
    <row r="91" spans="1:17" ht="24">
      <c r="A91" s="41"/>
      <c r="B91" s="39" t="s">
        <v>181</v>
      </c>
      <c r="C91" s="39" t="s">
        <v>92</v>
      </c>
      <c r="D91" s="150">
        <v>9</v>
      </c>
      <c r="E91" s="163">
        <v>6</v>
      </c>
      <c r="F91" s="224">
        <v>6</v>
      </c>
      <c r="G91" s="346">
        <v>0</v>
      </c>
      <c r="H91" s="346">
        <v>0</v>
      </c>
      <c r="I91" s="439">
        <v>2</v>
      </c>
      <c r="J91" s="439">
        <v>1</v>
      </c>
      <c r="K91" s="572">
        <v>2</v>
      </c>
      <c r="L91" s="572">
        <v>1</v>
      </c>
      <c r="M91" s="579">
        <v>2</v>
      </c>
      <c r="N91" s="573">
        <v>2</v>
      </c>
      <c r="O91" s="224">
        <v>0</v>
      </c>
      <c r="P91" s="30">
        <v>0</v>
      </c>
      <c r="Q91" s="574" t="s">
        <v>945</v>
      </c>
    </row>
    <row r="92" spans="1:17" ht="12.75">
      <c r="A92" s="22" t="s">
        <v>200</v>
      </c>
      <c r="B92" s="21" t="s">
        <v>98</v>
      </c>
      <c r="C92" s="587" t="s">
        <v>609</v>
      </c>
      <c r="D92" s="588"/>
      <c r="E92" s="588"/>
      <c r="F92" s="588"/>
      <c r="G92" s="588"/>
      <c r="H92" s="588"/>
      <c r="I92" s="588"/>
      <c r="J92" s="588"/>
      <c r="K92" s="588"/>
      <c r="L92" s="588"/>
      <c r="M92" s="588"/>
      <c r="N92" s="588"/>
      <c r="O92" s="588"/>
      <c r="P92" s="588"/>
      <c r="Q92" s="589"/>
    </row>
    <row r="93" spans="1:17" ht="12.75">
      <c r="A93" s="41"/>
      <c r="B93" s="39" t="s">
        <v>8</v>
      </c>
      <c r="C93" s="597" t="s">
        <v>183</v>
      </c>
      <c r="D93" s="598"/>
      <c r="E93" s="598"/>
      <c r="F93" s="598"/>
      <c r="G93" s="598"/>
      <c r="H93" s="598"/>
      <c r="I93" s="598"/>
      <c r="J93" s="598"/>
      <c r="K93" s="598"/>
      <c r="L93" s="598"/>
      <c r="M93" s="598"/>
      <c r="N93" s="598"/>
      <c r="O93" s="598"/>
      <c r="P93" s="598"/>
      <c r="Q93" s="599"/>
    </row>
    <row r="94" spans="1:17" ht="24">
      <c r="A94" s="41"/>
      <c r="B94" s="39" t="s">
        <v>184</v>
      </c>
      <c r="C94" s="39" t="s">
        <v>91</v>
      </c>
      <c r="D94" s="150">
        <v>0</v>
      </c>
      <c r="E94" s="173">
        <v>0</v>
      </c>
      <c r="F94" s="173">
        <v>0</v>
      </c>
      <c r="G94" s="346">
        <v>0</v>
      </c>
      <c r="H94" s="346">
        <v>0</v>
      </c>
      <c r="I94" s="439">
        <v>0</v>
      </c>
      <c r="J94" s="439">
        <v>0</v>
      </c>
      <c r="K94" s="572">
        <v>0</v>
      </c>
      <c r="L94" s="572">
        <v>0</v>
      </c>
      <c r="M94" s="573">
        <v>0</v>
      </c>
      <c r="N94" s="573">
        <v>0</v>
      </c>
      <c r="O94" s="30">
        <v>0</v>
      </c>
      <c r="P94" s="30">
        <v>0</v>
      </c>
      <c r="Q94" s="574" t="s">
        <v>945</v>
      </c>
    </row>
    <row r="95" spans="1:17" ht="12.75">
      <c r="A95" s="22" t="s">
        <v>201</v>
      </c>
      <c r="B95" s="21" t="s">
        <v>126</v>
      </c>
      <c r="C95" s="587" t="s">
        <v>594</v>
      </c>
      <c r="D95" s="588"/>
      <c r="E95" s="588"/>
      <c r="F95" s="588"/>
      <c r="G95" s="588"/>
      <c r="H95" s="588"/>
      <c r="I95" s="588"/>
      <c r="J95" s="588"/>
      <c r="K95" s="588"/>
      <c r="L95" s="588"/>
      <c r="M95" s="588"/>
      <c r="N95" s="588"/>
      <c r="O95" s="588"/>
      <c r="P95" s="588"/>
      <c r="Q95" s="589"/>
    </row>
    <row r="96" spans="1:17" ht="12.75" customHeight="1">
      <c r="A96" s="41"/>
      <c r="B96" s="39" t="s">
        <v>80</v>
      </c>
      <c r="C96" s="597" t="s">
        <v>557</v>
      </c>
      <c r="D96" s="598"/>
      <c r="E96" s="598"/>
      <c r="F96" s="598"/>
      <c r="G96" s="598"/>
      <c r="H96" s="598"/>
      <c r="I96" s="598"/>
      <c r="J96" s="598"/>
      <c r="K96" s="598"/>
      <c r="L96" s="598"/>
      <c r="M96" s="598"/>
      <c r="N96" s="598"/>
      <c r="O96" s="598"/>
      <c r="P96" s="598"/>
      <c r="Q96" s="599"/>
    </row>
    <row r="97" spans="1:17" ht="24">
      <c r="A97" s="41"/>
      <c r="B97" s="39" t="s">
        <v>185</v>
      </c>
      <c r="C97" s="39" t="s">
        <v>79</v>
      </c>
      <c r="D97" s="150">
        <v>83.8</v>
      </c>
      <c r="E97" s="224">
        <v>100</v>
      </c>
      <c r="F97" s="224">
        <v>97.7</v>
      </c>
      <c r="G97" s="346">
        <v>100</v>
      </c>
      <c r="H97" s="346">
        <v>49.3</v>
      </c>
      <c r="I97" s="439">
        <v>100</v>
      </c>
      <c r="J97" s="439">
        <v>69.8</v>
      </c>
      <c r="K97" s="572">
        <v>100</v>
      </c>
      <c r="L97" s="572">
        <v>79.599999999999994</v>
      </c>
      <c r="M97" s="573">
        <v>100</v>
      </c>
      <c r="N97" s="573">
        <v>96.6</v>
      </c>
      <c r="O97" s="224">
        <v>100</v>
      </c>
      <c r="P97" s="30">
        <v>100</v>
      </c>
      <c r="Q97" s="574" t="s">
        <v>946</v>
      </c>
    </row>
    <row r="98" spans="1:17" ht="12.75">
      <c r="A98" s="22" t="s">
        <v>556</v>
      </c>
      <c r="B98" s="437" t="s">
        <v>130</v>
      </c>
      <c r="C98" s="587" t="s">
        <v>849</v>
      </c>
      <c r="D98" s="588"/>
      <c r="E98" s="588"/>
      <c r="F98" s="588"/>
      <c r="G98" s="588"/>
      <c r="H98" s="588"/>
      <c r="I98" s="588"/>
      <c r="J98" s="588"/>
      <c r="K98" s="588"/>
      <c r="L98" s="588"/>
      <c r="M98" s="588"/>
      <c r="N98" s="588"/>
      <c r="O98" s="588"/>
      <c r="P98" s="588"/>
      <c r="Q98" s="589"/>
    </row>
    <row r="99" spans="1:17" ht="12.75">
      <c r="A99" s="440"/>
      <c r="B99" s="436" t="s">
        <v>298</v>
      </c>
      <c r="C99" s="597" t="s">
        <v>850</v>
      </c>
      <c r="D99" s="598"/>
      <c r="E99" s="598"/>
      <c r="F99" s="598"/>
      <c r="G99" s="598"/>
      <c r="H99" s="598"/>
      <c r="I99" s="598"/>
      <c r="J99" s="598"/>
      <c r="K99" s="598"/>
      <c r="L99" s="598"/>
      <c r="M99" s="598"/>
      <c r="N99" s="598"/>
      <c r="O99" s="598"/>
      <c r="P99" s="598"/>
      <c r="Q99" s="599"/>
    </row>
    <row r="100" spans="1:17" ht="24.75" customHeight="1">
      <c r="A100" s="440"/>
      <c r="B100" s="436" t="s">
        <v>851</v>
      </c>
      <c r="C100" s="436" t="s">
        <v>650</v>
      </c>
      <c r="D100" s="436">
        <v>0</v>
      </c>
      <c r="E100" s="436">
        <v>0</v>
      </c>
      <c r="F100" s="436">
        <v>0</v>
      </c>
      <c r="G100" s="436">
        <v>1730</v>
      </c>
      <c r="H100" s="436">
        <v>0</v>
      </c>
      <c r="I100" s="436">
        <v>1730</v>
      </c>
      <c r="J100" s="436">
        <v>14.13</v>
      </c>
      <c r="K100" s="572">
        <v>1730</v>
      </c>
      <c r="L100" s="572">
        <v>34.380000000000003</v>
      </c>
      <c r="M100" s="573">
        <v>40</v>
      </c>
      <c r="N100" s="573">
        <v>52.72</v>
      </c>
      <c r="O100" s="436">
        <v>40</v>
      </c>
      <c r="P100" s="436">
        <v>68</v>
      </c>
      <c r="Q100" s="574" t="s">
        <v>945</v>
      </c>
    </row>
    <row r="101" spans="1:17" ht="27" customHeight="1">
      <c r="A101" s="440"/>
      <c r="B101" s="436" t="s">
        <v>852</v>
      </c>
      <c r="C101" s="436" t="s">
        <v>650</v>
      </c>
      <c r="D101" s="436">
        <v>0</v>
      </c>
      <c r="E101" s="436">
        <v>0</v>
      </c>
      <c r="F101" s="436">
        <v>0</v>
      </c>
      <c r="G101" s="436">
        <v>5400</v>
      </c>
      <c r="H101" s="436">
        <v>0</v>
      </c>
      <c r="I101" s="436">
        <v>5400</v>
      </c>
      <c r="J101" s="436">
        <v>0</v>
      </c>
      <c r="K101" s="572">
        <v>5400</v>
      </c>
      <c r="L101" s="572">
        <v>0</v>
      </c>
      <c r="M101" s="573">
        <v>40</v>
      </c>
      <c r="N101" s="573">
        <v>52.75</v>
      </c>
      <c r="O101" s="436">
        <v>40</v>
      </c>
      <c r="P101" s="436">
        <v>68</v>
      </c>
      <c r="Q101" s="574" t="s">
        <v>945</v>
      </c>
    </row>
    <row r="102" spans="1:17" ht="12.75">
      <c r="A102" s="22" t="s">
        <v>556</v>
      </c>
      <c r="B102" s="223" t="s">
        <v>134</v>
      </c>
      <c r="C102" s="587" t="s">
        <v>648</v>
      </c>
      <c r="D102" s="588"/>
      <c r="E102" s="588"/>
      <c r="F102" s="588"/>
      <c r="G102" s="588"/>
      <c r="H102" s="588"/>
      <c r="I102" s="588"/>
      <c r="J102" s="588"/>
      <c r="K102" s="588"/>
      <c r="L102" s="588"/>
      <c r="M102" s="588"/>
      <c r="N102" s="588"/>
      <c r="O102" s="588"/>
      <c r="P102" s="588"/>
      <c r="Q102" s="589"/>
    </row>
    <row r="103" spans="1:17" ht="25.5" customHeight="1">
      <c r="A103" s="158"/>
      <c r="B103" s="222" t="s">
        <v>101</v>
      </c>
      <c r="C103" s="597" t="s">
        <v>663</v>
      </c>
      <c r="D103" s="598"/>
      <c r="E103" s="598"/>
      <c r="F103" s="598"/>
      <c r="G103" s="598"/>
      <c r="H103" s="598"/>
      <c r="I103" s="598"/>
      <c r="J103" s="598"/>
      <c r="K103" s="598"/>
      <c r="L103" s="598"/>
      <c r="M103" s="598"/>
      <c r="N103" s="598"/>
      <c r="O103" s="598"/>
      <c r="P103" s="598"/>
      <c r="Q103" s="599"/>
    </row>
    <row r="104" spans="1:17" ht="18" customHeight="1">
      <c r="A104" s="158"/>
      <c r="B104" s="222" t="s">
        <v>649</v>
      </c>
      <c r="C104" s="222" t="s">
        <v>650</v>
      </c>
      <c r="D104" s="224">
        <v>0</v>
      </c>
      <c r="E104" s="224">
        <v>0</v>
      </c>
      <c r="F104" s="224">
        <v>0</v>
      </c>
      <c r="G104" s="346">
        <v>0</v>
      </c>
      <c r="H104" s="346">
        <v>0</v>
      </c>
      <c r="I104" s="439">
        <v>0</v>
      </c>
      <c r="J104" s="439">
        <v>0</v>
      </c>
      <c r="K104" s="572">
        <v>0</v>
      </c>
      <c r="L104" s="572">
        <v>0</v>
      </c>
      <c r="M104" s="573">
        <v>2400</v>
      </c>
      <c r="N104" s="573">
        <v>0</v>
      </c>
      <c r="O104" s="164">
        <v>800</v>
      </c>
      <c r="P104" s="155">
        <v>0</v>
      </c>
      <c r="Q104" s="621" t="s">
        <v>719</v>
      </c>
    </row>
    <row r="105" spans="1:17" ht="26.25" customHeight="1">
      <c r="A105" s="225"/>
      <c r="B105" s="222" t="s">
        <v>651</v>
      </c>
      <c r="C105" s="222" t="s">
        <v>652</v>
      </c>
      <c r="D105" s="224">
        <v>0</v>
      </c>
      <c r="E105" s="224">
        <v>0</v>
      </c>
      <c r="F105" s="224">
        <v>0</v>
      </c>
      <c r="G105" s="346">
        <v>0</v>
      </c>
      <c r="H105" s="346">
        <v>0</v>
      </c>
      <c r="I105" s="439">
        <v>0</v>
      </c>
      <c r="J105" s="439">
        <v>0</v>
      </c>
      <c r="K105" s="572">
        <v>0</v>
      </c>
      <c r="L105" s="572">
        <v>0</v>
      </c>
      <c r="M105" s="573">
        <v>0</v>
      </c>
      <c r="N105" s="573">
        <v>0</v>
      </c>
      <c r="O105" s="164">
        <v>0</v>
      </c>
      <c r="P105" s="222">
        <v>1500</v>
      </c>
      <c r="Q105" s="646"/>
    </row>
    <row r="106" spans="1:17">
      <c r="A106" s="225"/>
      <c r="B106" s="222" t="s">
        <v>653</v>
      </c>
      <c r="C106" s="222" t="s">
        <v>655</v>
      </c>
      <c r="D106" s="224">
        <v>0</v>
      </c>
      <c r="E106" s="224">
        <v>0</v>
      </c>
      <c r="F106" s="224">
        <v>0</v>
      </c>
      <c r="G106" s="346">
        <v>0</v>
      </c>
      <c r="H106" s="346">
        <v>0</v>
      </c>
      <c r="I106" s="439">
        <v>0</v>
      </c>
      <c r="J106" s="439">
        <v>0</v>
      </c>
      <c r="K106" s="572">
        <v>0</v>
      </c>
      <c r="L106" s="572">
        <v>0</v>
      </c>
      <c r="M106" s="573">
        <v>10</v>
      </c>
      <c r="N106" s="573">
        <v>0</v>
      </c>
      <c r="O106" s="164">
        <v>10</v>
      </c>
      <c r="P106" s="222">
        <v>10</v>
      </c>
      <c r="Q106" s="646"/>
    </row>
    <row r="107" spans="1:17" ht="24">
      <c r="A107" s="225"/>
      <c r="B107" s="222" t="s">
        <v>654</v>
      </c>
      <c r="C107" s="222" t="s">
        <v>656</v>
      </c>
      <c r="D107" s="224">
        <v>0</v>
      </c>
      <c r="E107" s="224">
        <v>0</v>
      </c>
      <c r="F107" s="224">
        <v>0</v>
      </c>
      <c r="G107" s="346">
        <v>0</v>
      </c>
      <c r="H107" s="346">
        <v>0</v>
      </c>
      <c r="I107" s="439">
        <v>0</v>
      </c>
      <c r="J107" s="439">
        <v>0</v>
      </c>
      <c r="K107" s="572">
        <v>0</v>
      </c>
      <c r="L107" s="572">
        <v>0</v>
      </c>
      <c r="M107" s="573">
        <v>3.3</v>
      </c>
      <c r="N107" s="573">
        <v>0</v>
      </c>
      <c r="O107" s="164">
        <v>3.3</v>
      </c>
      <c r="P107" s="222">
        <v>3.3</v>
      </c>
      <c r="Q107" s="646"/>
    </row>
    <row r="108" spans="1:17">
      <c r="A108" s="225"/>
      <c r="B108" s="222" t="s">
        <v>657</v>
      </c>
      <c r="C108" s="222" t="s">
        <v>650</v>
      </c>
      <c r="D108" s="224">
        <v>0</v>
      </c>
      <c r="E108" s="224">
        <v>0</v>
      </c>
      <c r="F108" s="224">
        <v>0</v>
      </c>
      <c r="G108" s="346">
        <v>0</v>
      </c>
      <c r="H108" s="346">
        <v>0</v>
      </c>
      <c r="I108" s="439">
        <v>0</v>
      </c>
      <c r="J108" s="439">
        <v>0</v>
      </c>
      <c r="K108" s="572">
        <v>0</v>
      </c>
      <c r="L108" s="572">
        <v>0</v>
      </c>
      <c r="M108" s="573">
        <v>0</v>
      </c>
      <c r="N108" s="573">
        <v>0</v>
      </c>
      <c r="O108" s="164">
        <v>800</v>
      </c>
      <c r="P108" s="222">
        <v>0</v>
      </c>
      <c r="Q108" s="646"/>
    </row>
    <row r="109" spans="1:17">
      <c r="A109" s="225"/>
      <c r="B109" s="222" t="s">
        <v>658</v>
      </c>
      <c r="C109" s="222" t="s">
        <v>457</v>
      </c>
      <c r="D109" s="224">
        <v>0</v>
      </c>
      <c r="E109" s="224">
        <v>0</v>
      </c>
      <c r="F109" s="224">
        <v>0</v>
      </c>
      <c r="G109" s="346">
        <v>0</v>
      </c>
      <c r="H109" s="346">
        <v>0</v>
      </c>
      <c r="I109" s="439">
        <v>0</v>
      </c>
      <c r="J109" s="439">
        <v>0</v>
      </c>
      <c r="K109" s="572">
        <v>0</v>
      </c>
      <c r="L109" s="572">
        <v>0</v>
      </c>
      <c r="M109" s="573">
        <v>8</v>
      </c>
      <c r="N109" s="573">
        <v>0</v>
      </c>
      <c r="O109" s="164">
        <v>20</v>
      </c>
      <c r="P109" s="222">
        <v>16</v>
      </c>
      <c r="Q109" s="646"/>
    </row>
    <row r="110" spans="1:17" ht="18" customHeight="1">
      <c r="A110" s="225"/>
      <c r="B110" s="222" t="s">
        <v>659</v>
      </c>
      <c r="C110" s="222" t="s">
        <v>650</v>
      </c>
      <c r="D110" s="224">
        <v>0</v>
      </c>
      <c r="E110" s="224">
        <v>0</v>
      </c>
      <c r="F110" s="224">
        <v>0</v>
      </c>
      <c r="G110" s="346">
        <v>0</v>
      </c>
      <c r="H110" s="346">
        <v>0</v>
      </c>
      <c r="I110" s="439">
        <v>0</v>
      </c>
      <c r="J110" s="439">
        <v>0</v>
      </c>
      <c r="K110" s="572">
        <v>0</v>
      </c>
      <c r="L110" s="572">
        <v>0</v>
      </c>
      <c r="M110" s="573">
        <v>500</v>
      </c>
      <c r="N110" s="573">
        <v>0</v>
      </c>
      <c r="O110" s="164">
        <v>800</v>
      </c>
      <c r="P110" s="222">
        <v>1000</v>
      </c>
      <c r="Q110" s="646"/>
    </row>
    <row r="111" spans="1:17" ht="18" customHeight="1">
      <c r="A111" s="225"/>
      <c r="B111" s="222" t="s">
        <v>660</v>
      </c>
      <c r="C111" s="222" t="s">
        <v>650</v>
      </c>
      <c r="D111" s="224">
        <v>0</v>
      </c>
      <c r="E111" s="224">
        <v>0</v>
      </c>
      <c r="F111" s="224">
        <v>0</v>
      </c>
      <c r="G111" s="346">
        <v>0</v>
      </c>
      <c r="H111" s="346">
        <v>0</v>
      </c>
      <c r="I111" s="439">
        <v>0</v>
      </c>
      <c r="J111" s="439">
        <v>0</v>
      </c>
      <c r="K111" s="572">
        <v>0</v>
      </c>
      <c r="L111" s="572">
        <v>0</v>
      </c>
      <c r="M111" s="573">
        <v>100</v>
      </c>
      <c r="N111" s="573">
        <v>0</v>
      </c>
      <c r="O111" s="164">
        <v>250</v>
      </c>
      <c r="P111" s="222">
        <v>200</v>
      </c>
      <c r="Q111" s="646"/>
    </row>
    <row r="112" spans="1:17" ht="18" customHeight="1">
      <c r="A112" s="225"/>
      <c r="B112" s="222" t="s">
        <v>661</v>
      </c>
      <c r="C112" s="222" t="s">
        <v>662</v>
      </c>
      <c r="D112" s="224">
        <v>0</v>
      </c>
      <c r="E112" s="224">
        <v>0</v>
      </c>
      <c r="F112" s="224">
        <v>0</v>
      </c>
      <c r="G112" s="346">
        <v>0</v>
      </c>
      <c r="H112" s="346">
        <v>0</v>
      </c>
      <c r="I112" s="439">
        <v>0</v>
      </c>
      <c r="J112" s="439">
        <v>0</v>
      </c>
      <c r="K112" s="572">
        <v>0</v>
      </c>
      <c r="L112" s="572">
        <v>0</v>
      </c>
      <c r="M112" s="573">
        <v>5</v>
      </c>
      <c r="N112" s="573">
        <v>0</v>
      </c>
      <c r="O112" s="164">
        <v>5</v>
      </c>
      <c r="P112" s="222">
        <v>10</v>
      </c>
      <c r="Q112" s="622"/>
    </row>
    <row r="113" spans="1:17" ht="18" customHeight="1">
      <c r="A113" s="225"/>
      <c r="B113" s="222" t="s">
        <v>100</v>
      </c>
      <c r="C113" s="597" t="s">
        <v>664</v>
      </c>
      <c r="D113" s="598"/>
      <c r="E113" s="598"/>
      <c r="F113" s="598"/>
      <c r="G113" s="598"/>
      <c r="H113" s="598"/>
      <c r="I113" s="598"/>
      <c r="J113" s="598"/>
      <c r="K113" s="598"/>
      <c r="L113" s="598"/>
      <c r="M113" s="598"/>
      <c r="N113" s="598"/>
      <c r="O113" s="598"/>
      <c r="P113" s="598"/>
      <c r="Q113" s="599"/>
    </row>
    <row r="114" spans="1:17" ht="18" customHeight="1">
      <c r="A114" s="225"/>
      <c r="B114" s="222" t="s">
        <v>665</v>
      </c>
      <c r="C114" s="222" t="s">
        <v>666</v>
      </c>
      <c r="D114" s="224">
        <v>0</v>
      </c>
      <c r="E114" s="224">
        <v>0</v>
      </c>
      <c r="F114" s="224">
        <v>0</v>
      </c>
      <c r="G114" s="346">
        <v>0</v>
      </c>
      <c r="H114" s="346">
        <v>0</v>
      </c>
      <c r="I114" s="439">
        <v>0</v>
      </c>
      <c r="J114" s="439">
        <v>0</v>
      </c>
      <c r="K114" s="572">
        <v>0</v>
      </c>
      <c r="L114" s="572">
        <v>0</v>
      </c>
      <c r="M114" s="573">
        <v>940</v>
      </c>
      <c r="N114" s="573">
        <v>0</v>
      </c>
      <c r="O114" s="164">
        <v>0</v>
      </c>
      <c r="P114" s="222">
        <v>0</v>
      </c>
      <c r="Q114" s="621" t="s">
        <v>719</v>
      </c>
    </row>
    <row r="115" spans="1:17" ht="18" customHeight="1">
      <c r="A115" s="225"/>
      <c r="B115" s="222" t="s">
        <v>667</v>
      </c>
      <c r="C115" s="222" t="s">
        <v>666</v>
      </c>
      <c r="D115" s="224">
        <v>0</v>
      </c>
      <c r="E115" s="224">
        <v>0</v>
      </c>
      <c r="F115" s="224">
        <v>0</v>
      </c>
      <c r="G115" s="346">
        <v>0</v>
      </c>
      <c r="H115" s="346">
        <v>0</v>
      </c>
      <c r="I115" s="439">
        <v>0</v>
      </c>
      <c r="J115" s="439">
        <v>0</v>
      </c>
      <c r="K115" s="572">
        <v>0</v>
      </c>
      <c r="L115" s="572">
        <v>0</v>
      </c>
      <c r="M115" s="573">
        <v>0</v>
      </c>
      <c r="N115" s="573">
        <v>0</v>
      </c>
      <c r="O115" s="164">
        <v>1000</v>
      </c>
      <c r="P115" s="222">
        <v>0</v>
      </c>
      <c r="Q115" s="647"/>
    </row>
    <row r="116" spans="1:17" ht="63.75" customHeight="1">
      <c r="A116" s="225"/>
      <c r="B116" s="222" t="s">
        <v>668</v>
      </c>
      <c r="C116" s="222" t="s">
        <v>669</v>
      </c>
      <c r="D116" s="224">
        <v>0</v>
      </c>
      <c r="E116" s="224">
        <v>0</v>
      </c>
      <c r="F116" s="224">
        <v>0</v>
      </c>
      <c r="G116" s="346">
        <v>0</v>
      </c>
      <c r="H116" s="346">
        <v>0</v>
      </c>
      <c r="I116" s="439">
        <v>0</v>
      </c>
      <c r="J116" s="439">
        <v>0</v>
      </c>
      <c r="K116" s="572">
        <v>0</v>
      </c>
      <c r="L116" s="572">
        <v>0</v>
      </c>
      <c r="M116" s="573">
        <v>4</v>
      </c>
      <c r="N116" s="573">
        <v>0</v>
      </c>
      <c r="O116" s="164">
        <v>0</v>
      </c>
      <c r="P116" s="222">
        <v>0</v>
      </c>
      <c r="Q116" s="647"/>
    </row>
    <row r="117" spans="1:17" ht="61.5" customHeight="1">
      <c r="A117" s="225"/>
      <c r="B117" s="222" t="s">
        <v>670</v>
      </c>
      <c r="C117" s="222" t="s">
        <v>669</v>
      </c>
      <c r="D117" s="224">
        <v>0</v>
      </c>
      <c r="E117" s="224">
        <v>0</v>
      </c>
      <c r="F117" s="224">
        <v>0</v>
      </c>
      <c r="G117" s="346">
        <v>0</v>
      </c>
      <c r="H117" s="346">
        <v>0</v>
      </c>
      <c r="I117" s="439">
        <v>0</v>
      </c>
      <c r="J117" s="439">
        <v>0</v>
      </c>
      <c r="K117" s="572">
        <v>0</v>
      </c>
      <c r="L117" s="572">
        <v>0</v>
      </c>
      <c r="M117" s="573">
        <v>10</v>
      </c>
      <c r="N117" s="573">
        <v>0</v>
      </c>
      <c r="O117" s="164">
        <v>0</v>
      </c>
      <c r="P117" s="222">
        <v>0</v>
      </c>
      <c r="Q117" s="647"/>
    </row>
    <row r="118" spans="1:17" ht="23.25" customHeight="1">
      <c r="A118" s="225"/>
      <c r="B118" s="222" t="s">
        <v>671</v>
      </c>
      <c r="C118" s="222" t="s">
        <v>672</v>
      </c>
      <c r="D118" s="224">
        <v>0</v>
      </c>
      <c r="E118" s="224">
        <v>0</v>
      </c>
      <c r="F118" s="224">
        <v>0</v>
      </c>
      <c r="G118" s="346">
        <v>0</v>
      </c>
      <c r="H118" s="346">
        <v>0</v>
      </c>
      <c r="I118" s="439">
        <v>0</v>
      </c>
      <c r="J118" s="439">
        <v>0</v>
      </c>
      <c r="K118" s="572">
        <v>0</v>
      </c>
      <c r="L118" s="572">
        <v>0</v>
      </c>
      <c r="M118" s="573">
        <v>0</v>
      </c>
      <c r="N118" s="573">
        <v>0</v>
      </c>
      <c r="O118" s="164">
        <v>0</v>
      </c>
      <c r="P118" s="222">
        <v>3</v>
      </c>
      <c r="Q118" s="623"/>
    </row>
    <row r="119" spans="1:17" ht="15.75">
      <c r="A119" s="42">
        <v>5</v>
      </c>
      <c r="B119" s="600" t="s">
        <v>610</v>
      </c>
      <c r="C119" s="601"/>
      <c r="D119" s="601"/>
      <c r="E119" s="601"/>
      <c r="F119" s="601"/>
      <c r="G119" s="601"/>
      <c r="H119" s="601"/>
      <c r="I119" s="601"/>
      <c r="J119" s="601"/>
      <c r="K119" s="601"/>
      <c r="L119" s="601"/>
      <c r="M119" s="601"/>
      <c r="N119" s="601"/>
      <c r="O119" s="601"/>
      <c r="P119" s="601"/>
      <c r="Q119" s="602"/>
    </row>
    <row r="120" spans="1:17" ht="28.5" customHeight="1">
      <c r="A120" s="48"/>
      <c r="B120" s="107" t="s">
        <v>99</v>
      </c>
      <c r="C120" s="643" t="s">
        <v>925</v>
      </c>
      <c r="D120" s="644"/>
      <c r="E120" s="644"/>
      <c r="F120" s="644"/>
      <c r="G120" s="644"/>
      <c r="H120" s="644"/>
      <c r="I120" s="644"/>
      <c r="J120" s="644"/>
      <c r="K120" s="644"/>
      <c r="L120" s="644"/>
      <c r="M120" s="644"/>
      <c r="N120" s="644"/>
      <c r="O120" s="644"/>
      <c r="P120" s="644"/>
      <c r="Q120" s="645"/>
    </row>
    <row r="121" spans="1:17" ht="24">
      <c r="A121" s="98"/>
      <c r="B121" s="580" t="s">
        <v>558</v>
      </c>
      <c r="C121" s="97" t="s">
        <v>107</v>
      </c>
      <c r="D121" s="226">
        <v>75</v>
      </c>
      <c r="E121" s="226">
        <v>73</v>
      </c>
      <c r="F121" s="226">
        <v>73</v>
      </c>
      <c r="G121" s="346">
        <v>73</v>
      </c>
      <c r="H121" s="346">
        <v>73</v>
      </c>
      <c r="I121" s="439">
        <v>73</v>
      </c>
      <c r="J121" s="439">
        <v>73</v>
      </c>
      <c r="K121" s="542">
        <v>73</v>
      </c>
      <c r="L121" s="542">
        <v>73</v>
      </c>
      <c r="M121" s="540">
        <v>73</v>
      </c>
      <c r="N121" s="540">
        <v>73</v>
      </c>
      <c r="O121" s="97">
        <v>73</v>
      </c>
      <c r="P121" s="97">
        <v>73</v>
      </c>
      <c r="Q121" s="347" t="s">
        <v>753</v>
      </c>
    </row>
    <row r="122" spans="1:17" ht="36">
      <c r="A122" s="98"/>
      <c r="B122" s="155" t="s">
        <v>559</v>
      </c>
      <c r="C122" s="97" t="s">
        <v>79</v>
      </c>
      <c r="D122" s="226">
        <v>24</v>
      </c>
      <c r="E122" s="226">
        <v>25.9</v>
      </c>
      <c r="F122" s="226">
        <v>27.5</v>
      </c>
      <c r="G122" s="346">
        <v>27</v>
      </c>
      <c r="H122" s="346">
        <v>27</v>
      </c>
      <c r="I122" s="439">
        <v>27</v>
      </c>
      <c r="J122" s="439">
        <v>27</v>
      </c>
      <c r="K122" s="542">
        <v>27</v>
      </c>
      <c r="L122" s="542">
        <v>27.5</v>
      </c>
      <c r="M122" s="540">
        <v>27</v>
      </c>
      <c r="N122" s="540">
        <v>27</v>
      </c>
      <c r="O122" s="97">
        <v>27</v>
      </c>
      <c r="P122" s="97">
        <v>31</v>
      </c>
      <c r="Q122" s="347" t="s">
        <v>753</v>
      </c>
    </row>
    <row r="123" spans="1:17" ht="48">
      <c r="A123" s="110"/>
      <c r="B123" s="155" t="s">
        <v>560</v>
      </c>
      <c r="C123" s="107" t="s">
        <v>91</v>
      </c>
      <c r="D123" s="226">
        <v>4.2</v>
      </c>
      <c r="E123" s="226">
        <v>6</v>
      </c>
      <c r="F123" s="226">
        <v>6</v>
      </c>
      <c r="G123" s="346">
        <v>6</v>
      </c>
      <c r="H123" s="346">
        <v>6</v>
      </c>
      <c r="I123" s="439">
        <v>6</v>
      </c>
      <c r="J123" s="439">
        <v>6.1</v>
      </c>
      <c r="K123" s="542">
        <v>6.3</v>
      </c>
      <c r="L123" s="542">
        <v>6.3</v>
      </c>
      <c r="M123" s="540">
        <v>6.3</v>
      </c>
      <c r="N123" s="540">
        <v>6.3</v>
      </c>
      <c r="O123" s="107">
        <v>7.5</v>
      </c>
      <c r="P123" s="107">
        <v>8.8000000000000007</v>
      </c>
      <c r="Q123" s="347" t="s">
        <v>753</v>
      </c>
    </row>
    <row r="124" spans="1:17" ht="60">
      <c r="A124" s="110"/>
      <c r="B124" s="155" t="s">
        <v>561</v>
      </c>
      <c r="C124" s="107" t="s">
        <v>91</v>
      </c>
      <c r="D124" s="226">
        <v>3000</v>
      </c>
      <c r="E124" s="226">
        <v>3000</v>
      </c>
      <c r="F124" s="226">
        <v>3000</v>
      </c>
      <c r="G124" s="346">
        <v>3000</v>
      </c>
      <c r="H124" s="346">
        <v>500</v>
      </c>
      <c r="I124" s="439">
        <v>3100</v>
      </c>
      <c r="J124" s="439">
        <v>800</v>
      </c>
      <c r="K124" s="542">
        <v>3100</v>
      </c>
      <c r="L124" s="542">
        <v>3000</v>
      </c>
      <c r="M124" s="540">
        <v>3100</v>
      </c>
      <c r="N124" s="540">
        <v>3100</v>
      </c>
      <c r="O124" s="107">
        <v>3500</v>
      </c>
      <c r="P124" s="107">
        <v>3800</v>
      </c>
      <c r="Q124" s="538" t="s">
        <v>753</v>
      </c>
    </row>
    <row r="125" spans="1:17" ht="12.75">
      <c r="A125" s="110"/>
      <c r="B125" s="107" t="s">
        <v>101</v>
      </c>
      <c r="C125" s="597" t="s">
        <v>395</v>
      </c>
      <c r="D125" s="598"/>
      <c r="E125" s="598"/>
      <c r="F125" s="598"/>
      <c r="G125" s="598"/>
      <c r="H125" s="598"/>
      <c r="I125" s="598"/>
      <c r="J125" s="598"/>
      <c r="K125" s="598"/>
      <c r="L125" s="598"/>
      <c r="M125" s="598"/>
      <c r="N125" s="598"/>
      <c r="O125" s="598"/>
      <c r="P125" s="598"/>
      <c r="Q125" s="599"/>
    </row>
    <row r="126" spans="1:17" ht="15" customHeight="1">
      <c r="A126" s="112" t="s">
        <v>197</v>
      </c>
      <c r="B126" s="108" t="s">
        <v>106</v>
      </c>
      <c r="C126" s="587" t="s">
        <v>396</v>
      </c>
      <c r="D126" s="588"/>
      <c r="E126" s="588"/>
      <c r="F126" s="588"/>
      <c r="G126" s="588"/>
      <c r="H126" s="588"/>
      <c r="I126" s="588"/>
      <c r="J126" s="588"/>
      <c r="K126" s="588"/>
      <c r="L126" s="588"/>
      <c r="M126" s="588"/>
      <c r="N126" s="588"/>
      <c r="O126" s="588"/>
      <c r="P126" s="588"/>
      <c r="Q126" s="589"/>
    </row>
    <row r="127" spans="1:17" ht="24">
      <c r="A127" s="49"/>
      <c r="B127" s="50" t="s">
        <v>192</v>
      </c>
      <c r="C127" s="50" t="s">
        <v>91</v>
      </c>
      <c r="D127" s="229">
        <v>1800</v>
      </c>
      <c r="E127" s="229">
        <v>1800</v>
      </c>
      <c r="F127" s="229">
        <v>1800</v>
      </c>
      <c r="G127" s="348">
        <v>1800</v>
      </c>
      <c r="H127" s="348">
        <v>1800</v>
      </c>
      <c r="I127" s="438">
        <v>1800</v>
      </c>
      <c r="J127" s="438">
        <v>1800</v>
      </c>
      <c r="K127" s="541">
        <v>1800</v>
      </c>
      <c r="L127" s="541">
        <v>1800</v>
      </c>
      <c r="M127" s="51">
        <v>1800</v>
      </c>
      <c r="N127" s="51">
        <v>1800</v>
      </c>
      <c r="O127" s="229">
        <v>1800</v>
      </c>
      <c r="P127" s="50">
        <v>1850</v>
      </c>
      <c r="Q127" s="347" t="s">
        <v>753</v>
      </c>
    </row>
    <row r="128" spans="1:17" ht="24">
      <c r="A128" s="41"/>
      <c r="B128" s="40" t="s">
        <v>193</v>
      </c>
      <c r="C128" s="40" t="s">
        <v>91</v>
      </c>
      <c r="D128" s="226">
        <v>9422</v>
      </c>
      <c r="E128" s="226">
        <v>10325</v>
      </c>
      <c r="F128" s="226">
        <v>11033</v>
      </c>
      <c r="G128" s="346">
        <v>11325</v>
      </c>
      <c r="H128" s="346">
        <v>11325</v>
      </c>
      <c r="I128" s="439">
        <v>11044</v>
      </c>
      <c r="J128" s="439">
        <v>11044</v>
      </c>
      <c r="K128" s="542">
        <v>11044</v>
      </c>
      <c r="L128" s="542">
        <v>11093</v>
      </c>
      <c r="M128" s="540">
        <v>11325</v>
      </c>
      <c r="N128" s="540">
        <v>11926</v>
      </c>
      <c r="O128" s="226">
        <v>11325</v>
      </c>
      <c r="P128" s="30">
        <v>11550</v>
      </c>
      <c r="Q128" s="347" t="s">
        <v>753</v>
      </c>
    </row>
    <row r="129" spans="1:17" ht="72">
      <c r="A129" s="41"/>
      <c r="B129" s="40" t="s">
        <v>194</v>
      </c>
      <c r="C129" s="40" t="s">
        <v>91</v>
      </c>
      <c r="D129" s="226">
        <v>3000</v>
      </c>
      <c r="E129" s="226">
        <v>3000</v>
      </c>
      <c r="F129" s="226">
        <v>3000</v>
      </c>
      <c r="G129" s="346">
        <v>3000</v>
      </c>
      <c r="H129" s="346">
        <v>500</v>
      </c>
      <c r="I129" s="439">
        <v>3100</v>
      </c>
      <c r="J129" s="439">
        <v>800</v>
      </c>
      <c r="K129" s="542">
        <v>3100</v>
      </c>
      <c r="L129" s="542">
        <v>3000</v>
      </c>
      <c r="M129" s="540">
        <v>3000</v>
      </c>
      <c r="N129" s="540">
        <v>3000</v>
      </c>
      <c r="O129" s="226">
        <v>3000</v>
      </c>
      <c r="P129" s="30">
        <v>3100</v>
      </c>
      <c r="Q129" s="538" t="s">
        <v>753</v>
      </c>
    </row>
    <row r="130" spans="1:17" ht="12.75">
      <c r="A130" s="110"/>
      <c r="B130" s="107" t="s">
        <v>100</v>
      </c>
      <c r="C130" s="597" t="s">
        <v>926</v>
      </c>
      <c r="D130" s="598"/>
      <c r="E130" s="598"/>
      <c r="F130" s="598"/>
      <c r="G130" s="598"/>
      <c r="H130" s="598"/>
      <c r="I130" s="598"/>
      <c r="J130" s="598"/>
      <c r="K130" s="598"/>
      <c r="L130" s="598"/>
      <c r="M130" s="598"/>
      <c r="N130" s="598"/>
      <c r="O130" s="598"/>
      <c r="P130" s="598"/>
      <c r="Q130" s="599"/>
    </row>
    <row r="131" spans="1:17" ht="12.75">
      <c r="A131" s="22" t="s">
        <v>198</v>
      </c>
      <c r="B131" s="147" t="s">
        <v>98</v>
      </c>
      <c r="C131" s="587" t="s">
        <v>611</v>
      </c>
      <c r="D131" s="588"/>
      <c r="E131" s="588"/>
      <c r="F131" s="588"/>
      <c r="G131" s="588"/>
      <c r="H131" s="588"/>
      <c r="I131" s="588"/>
      <c r="J131" s="588"/>
      <c r="K131" s="588"/>
      <c r="L131" s="588"/>
      <c r="M131" s="588"/>
      <c r="N131" s="588"/>
      <c r="O131" s="588"/>
      <c r="P131" s="588"/>
      <c r="Q131" s="589"/>
    </row>
    <row r="132" spans="1:17" ht="48">
      <c r="A132" s="110"/>
      <c r="B132" s="107" t="s">
        <v>394</v>
      </c>
      <c r="C132" s="107" t="s">
        <v>79</v>
      </c>
      <c r="D132" s="230">
        <v>4.2</v>
      </c>
      <c r="E132" s="230">
        <v>6</v>
      </c>
      <c r="F132" s="230">
        <v>6</v>
      </c>
      <c r="G132" s="350">
        <v>6</v>
      </c>
      <c r="H132" s="350">
        <v>6</v>
      </c>
      <c r="I132" s="441">
        <v>6</v>
      </c>
      <c r="J132" s="441">
        <v>6.1</v>
      </c>
      <c r="K132" s="543">
        <v>6.3</v>
      </c>
      <c r="L132" s="543">
        <v>6.3</v>
      </c>
      <c r="M132" s="561">
        <v>6</v>
      </c>
      <c r="N132" s="561">
        <v>6</v>
      </c>
      <c r="O132" s="111">
        <v>6</v>
      </c>
      <c r="P132" s="111">
        <v>6.3</v>
      </c>
      <c r="Q132" s="347" t="s">
        <v>753</v>
      </c>
    </row>
    <row r="133" spans="1:17" ht="24">
      <c r="A133" s="110"/>
      <c r="B133" s="107" t="s">
        <v>398</v>
      </c>
      <c r="C133" s="107" t="s">
        <v>109</v>
      </c>
      <c r="D133" s="226">
        <v>0</v>
      </c>
      <c r="E133" s="226">
        <v>1</v>
      </c>
      <c r="F133" s="226">
        <v>0</v>
      </c>
      <c r="G133" s="346">
        <v>1</v>
      </c>
      <c r="H133" s="346">
        <v>0</v>
      </c>
      <c r="I133" s="439">
        <v>1</v>
      </c>
      <c r="J133" s="439">
        <v>0</v>
      </c>
      <c r="K133" s="542">
        <v>1</v>
      </c>
      <c r="L133" s="542">
        <v>0</v>
      </c>
      <c r="M133" s="540">
        <v>0</v>
      </c>
      <c r="N133" s="540">
        <v>0</v>
      </c>
      <c r="O133" s="107">
        <v>0</v>
      </c>
      <c r="P133" s="107">
        <v>0</v>
      </c>
      <c r="Q133" s="565" t="s">
        <v>927</v>
      </c>
    </row>
    <row r="134" spans="1:17" ht="72">
      <c r="A134" s="228"/>
      <c r="B134" s="227" t="s">
        <v>673</v>
      </c>
      <c r="C134" s="227" t="s">
        <v>91</v>
      </c>
      <c r="D134" s="226">
        <v>0</v>
      </c>
      <c r="E134" s="226">
        <v>0</v>
      </c>
      <c r="F134" s="226">
        <v>0</v>
      </c>
      <c r="G134" s="346">
        <v>4</v>
      </c>
      <c r="H134" s="346">
        <v>0</v>
      </c>
      <c r="I134" s="439">
        <v>0</v>
      </c>
      <c r="J134" s="439">
        <v>0</v>
      </c>
      <c r="K134" s="542">
        <v>0</v>
      </c>
      <c r="L134" s="542">
        <v>0</v>
      </c>
      <c r="M134" s="540">
        <v>4</v>
      </c>
      <c r="N134" s="540">
        <v>4</v>
      </c>
      <c r="O134" s="227">
        <v>5</v>
      </c>
      <c r="P134" s="227">
        <v>6</v>
      </c>
      <c r="Q134" s="538" t="s">
        <v>753</v>
      </c>
    </row>
    <row r="135" spans="1:17" ht="15.75" customHeight="1">
      <c r="A135" s="144">
        <v>6</v>
      </c>
      <c r="B135" s="600" t="s">
        <v>468</v>
      </c>
      <c r="C135" s="601"/>
      <c r="D135" s="601"/>
      <c r="E135" s="601"/>
      <c r="F135" s="601"/>
      <c r="G135" s="601"/>
      <c r="H135" s="601"/>
      <c r="I135" s="601"/>
      <c r="J135" s="601"/>
      <c r="K135" s="601"/>
      <c r="L135" s="601"/>
      <c r="M135" s="601"/>
      <c r="N135" s="601"/>
      <c r="O135" s="601"/>
      <c r="P135" s="601"/>
      <c r="Q135" s="602"/>
    </row>
    <row r="136" spans="1:17" ht="14.25" customHeight="1">
      <c r="A136" s="145"/>
      <c r="B136" s="143" t="s">
        <v>90</v>
      </c>
      <c r="C136" s="597" t="s">
        <v>399</v>
      </c>
      <c r="D136" s="598"/>
      <c r="E136" s="598"/>
      <c r="F136" s="598"/>
      <c r="G136" s="598"/>
      <c r="H136" s="598"/>
      <c r="I136" s="598"/>
      <c r="J136" s="598"/>
      <c r="K136" s="598"/>
      <c r="L136" s="598"/>
      <c r="M136" s="598"/>
      <c r="N136" s="598"/>
      <c r="O136" s="598"/>
      <c r="P136" s="598"/>
      <c r="Q136" s="599"/>
    </row>
    <row r="137" spans="1:17" ht="36">
      <c r="A137" s="145"/>
      <c r="B137" s="146" t="s">
        <v>400</v>
      </c>
      <c r="C137" s="143" t="s">
        <v>79</v>
      </c>
      <c r="D137" s="226">
        <v>5.0999999999999996</v>
      </c>
      <c r="E137" s="226">
        <v>5.2</v>
      </c>
      <c r="F137" s="226">
        <v>5.2</v>
      </c>
      <c r="G137" s="346">
        <v>5.0999999999999996</v>
      </c>
      <c r="H137" s="346">
        <v>0</v>
      </c>
      <c r="I137" s="567">
        <v>5.0999999999999996</v>
      </c>
      <c r="J137" s="567">
        <v>0</v>
      </c>
      <c r="K137" s="572">
        <v>5.0999999999999996</v>
      </c>
      <c r="L137" s="572">
        <v>0</v>
      </c>
      <c r="M137" s="573">
        <v>5.0999999999999996</v>
      </c>
      <c r="N137" s="573">
        <v>5.0999999999999996</v>
      </c>
      <c r="O137" s="226">
        <v>5.2</v>
      </c>
      <c r="P137" s="226">
        <v>5.3</v>
      </c>
      <c r="Q137" s="574" t="s">
        <v>753</v>
      </c>
    </row>
    <row r="138" spans="1:17" ht="12.75" customHeight="1">
      <c r="A138" s="145"/>
      <c r="B138" s="143" t="s">
        <v>101</v>
      </c>
      <c r="C138" s="597"/>
      <c r="D138" s="598"/>
      <c r="E138" s="598"/>
      <c r="F138" s="598"/>
      <c r="G138" s="598"/>
      <c r="H138" s="598"/>
      <c r="I138" s="598"/>
      <c r="J138" s="598"/>
      <c r="K138" s="598"/>
      <c r="L138" s="598"/>
      <c r="M138" s="598"/>
      <c r="N138" s="598"/>
      <c r="O138" s="598"/>
      <c r="P138" s="598"/>
      <c r="Q138" s="599"/>
    </row>
    <row r="139" spans="1:17" ht="12.75" customHeight="1">
      <c r="A139" s="22"/>
      <c r="B139" s="142" t="s">
        <v>106</v>
      </c>
      <c r="C139" s="587" t="s">
        <v>401</v>
      </c>
      <c r="D139" s="588"/>
      <c r="E139" s="588"/>
      <c r="F139" s="588"/>
      <c r="G139" s="588"/>
      <c r="H139" s="588"/>
      <c r="I139" s="588"/>
      <c r="J139" s="588"/>
      <c r="K139" s="588"/>
      <c r="L139" s="588"/>
      <c r="M139" s="588"/>
      <c r="N139" s="588"/>
      <c r="O139" s="588"/>
      <c r="P139" s="588"/>
      <c r="Q139" s="589"/>
    </row>
    <row r="140" spans="1:17" ht="36">
      <c r="A140" s="145"/>
      <c r="B140" s="227" t="s">
        <v>674</v>
      </c>
      <c r="C140" s="155" t="s">
        <v>109</v>
      </c>
      <c r="D140" s="226">
        <v>3</v>
      </c>
      <c r="E140" s="226">
        <v>20</v>
      </c>
      <c r="F140" s="226">
        <v>15</v>
      </c>
      <c r="G140" s="346">
        <v>0</v>
      </c>
      <c r="H140" s="346">
        <v>0</v>
      </c>
      <c r="I140" s="567">
        <v>0</v>
      </c>
      <c r="J140" s="567">
        <v>0</v>
      </c>
      <c r="K140" s="572">
        <v>0</v>
      </c>
      <c r="L140" s="572">
        <v>0</v>
      </c>
      <c r="M140" s="573">
        <v>4</v>
      </c>
      <c r="N140" s="573">
        <v>3</v>
      </c>
      <c r="O140" s="143">
        <v>10</v>
      </c>
      <c r="P140" s="143">
        <v>10</v>
      </c>
      <c r="Q140" s="571" t="s">
        <v>947</v>
      </c>
    </row>
    <row r="141" spans="1:17" ht="36">
      <c r="A141" s="145"/>
      <c r="B141" s="146" t="s">
        <v>402</v>
      </c>
      <c r="C141" s="143" t="s">
        <v>109</v>
      </c>
      <c r="D141" s="226">
        <v>3</v>
      </c>
      <c r="E141" s="226">
        <v>20</v>
      </c>
      <c r="F141" s="226">
        <v>183</v>
      </c>
      <c r="G141" s="346">
        <v>0</v>
      </c>
      <c r="H141" s="346">
        <v>0</v>
      </c>
      <c r="I141" s="567">
        <v>0</v>
      </c>
      <c r="J141" s="567">
        <v>0</v>
      </c>
      <c r="K141" s="572">
        <v>0</v>
      </c>
      <c r="L141" s="572">
        <v>0</v>
      </c>
      <c r="M141" s="573">
        <v>10</v>
      </c>
      <c r="N141" s="573">
        <v>9</v>
      </c>
      <c r="O141" s="143">
        <v>10</v>
      </c>
      <c r="P141" s="143">
        <v>5</v>
      </c>
      <c r="Q141" s="571" t="s">
        <v>948</v>
      </c>
    </row>
    <row r="142" spans="1:17" ht="12.75" customHeight="1">
      <c r="A142" s="145"/>
      <c r="B142" s="143" t="s">
        <v>100</v>
      </c>
      <c r="C142" s="597" t="s">
        <v>403</v>
      </c>
      <c r="D142" s="598"/>
      <c r="E142" s="598"/>
      <c r="F142" s="598"/>
      <c r="G142" s="598"/>
      <c r="H142" s="598"/>
      <c r="I142" s="598"/>
      <c r="J142" s="598"/>
      <c r="K142" s="598"/>
      <c r="L142" s="598"/>
      <c r="M142" s="598"/>
      <c r="N142" s="598"/>
      <c r="O142" s="598"/>
      <c r="P142" s="598"/>
      <c r="Q142" s="599"/>
    </row>
    <row r="143" spans="1:17" ht="12.75" customHeight="1">
      <c r="A143" s="22"/>
      <c r="B143" s="142" t="s">
        <v>98</v>
      </c>
      <c r="C143" s="587" t="s">
        <v>404</v>
      </c>
      <c r="D143" s="588"/>
      <c r="E143" s="588"/>
      <c r="F143" s="588"/>
      <c r="G143" s="588"/>
      <c r="H143" s="588"/>
      <c r="I143" s="588"/>
      <c r="J143" s="588"/>
      <c r="K143" s="588"/>
      <c r="L143" s="588"/>
      <c r="M143" s="588"/>
      <c r="N143" s="588"/>
      <c r="O143" s="588"/>
      <c r="P143" s="588"/>
      <c r="Q143" s="589"/>
    </row>
    <row r="144" spans="1:17" ht="24">
      <c r="A144" s="145"/>
      <c r="B144" s="146" t="s">
        <v>405</v>
      </c>
      <c r="C144" s="143" t="s">
        <v>109</v>
      </c>
      <c r="D144" s="226">
        <v>2</v>
      </c>
      <c r="E144" s="226">
        <v>20</v>
      </c>
      <c r="F144" s="226">
        <v>10</v>
      </c>
      <c r="G144" s="346">
        <v>0</v>
      </c>
      <c r="H144" s="346">
        <v>0</v>
      </c>
      <c r="I144" s="567">
        <v>0</v>
      </c>
      <c r="J144" s="567">
        <v>0</v>
      </c>
      <c r="K144" s="572">
        <v>0</v>
      </c>
      <c r="L144" s="572">
        <v>0</v>
      </c>
      <c r="M144" s="573">
        <v>5</v>
      </c>
      <c r="N144" s="573">
        <v>4</v>
      </c>
      <c r="O144" s="143">
        <v>25</v>
      </c>
      <c r="P144" s="143">
        <v>17</v>
      </c>
      <c r="Q144" s="571" t="s">
        <v>949</v>
      </c>
    </row>
    <row r="145" spans="1:17" ht="24">
      <c r="A145" s="145"/>
      <c r="B145" s="390" t="s">
        <v>406</v>
      </c>
      <c r="C145" s="143" t="s">
        <v>109</v>
      </c>
      <c r="D145" s="226">
        <v>45</v>
      </c>
      <c r="E145" s="226">
        <v>130</v>
      </c>
      <c r="F145" s="226">
        <v>56</v>
      </c>
      <c r="G145" s="346">
        <v>0</v>
      </c>
      <c r="H145" s="346">
        <v>0</v>
      </c>
      <c r="I145" s="567">
        <v>0</v>
      </c>
      <c r="J145" s="567">
        <v>0</v>
      </c>
      <c r="K145" s="572">
        <v>0</v>
      </c>
      <c r="L145" s="572">
        <v>0</v>
      </c>
      <c r="M145" s="573">
        <v>50</v>
      </c>
      <c r="N145" s="573">
        <v>34</v>
      </c>
      <c r="O145" s="143">
        <v>20</v>
      </c>
      <c r="P145" s="143">
        <v>20</v>
      </c>
      <c r="Q145" s="571" t="s">
        <v>950</v>
      </c>
    </row>
    <row r="146" spans="1:17" ht="36">
      <c r="A146" s="158"/>
      <c r="B146" s="155" t="s">
        <v>562</v>
      </c>
      <c r="C146" s="155" t="s">
        <v>109</v>
      </c>
      <c r="D146" s="226" t="s">
        <v>78</v>
      </c>
      <c r="E146" s="226">
        <v>15</v>
      </c>
      <c r="F146" s="226">
        <v>118</v>
      </c>
      <c r="G146" s="346">
        <v>0</v>
      </c>
      <c r="H146" s="346">
        <v>0</v>
      </c>
      <c r="I146" s="567">
        <v>25</v>
      </c>
      <c r="J146" s="567">
        <v>3</v>
      </c>
      <c r="K146" s="572">
        <v>25</v>
      </c>
      <c r="L146" s="572">
        <v>3</v>
      </c>
      <c r="M146" s="573">
        <v>10</v>
      </c>
      <c r="N146" s="573">
        <v>9</v>
      </c>
      <c r="O146" s="155">
        <v>25</v>
      </c>
      <c r="P146" s="155">
        <v>15</v>
      </c>
      <c r="Q146" s="571" t="s">
        <v>948</v>
      </c>
    </row>
    <row r="147" spans="1:17" ht="12.75" customHeight="1">
      <c r="A147" s="145"/>
      <c r="B147" s="155" t="s">
        <v>407</v>
      </c>
      <c r="C147" s="590" t="s">
        <v>408</v>
      </c>
      <c r="D147" s="591"/>
      <c r="E147" s="591"/>
      <c r="F147" s="591"/>
      <c r="G147" s="591"/>
      <c r="H147" s="591"/>
      <c r="I147" s="591"/>
      <c r="J147" s="591"/>
      <c r="K147" s="591"/>
      <c r="L147" s="591"/>
      <c r="M147" s="591"/>
      <c r="N147" s="591"/>
      <c r="O147" s="591"/>
      <c r="P147" s="591"/>
      <c r="Q147" s="591"/>
    </row>
    <row r="148" spans="1:17" ht="12.75" customHeight="1">
      <c r="A148" s="22"/>
      <c r="B148" s="156" t="s">
        <v>126</v>
      </c>
      <c r="C148" s="587" t="s">
        <v>409</v>
      </c>
      <c r="D148" s="588"/>
      <c r="E148" s="588"/>
      <c r="F148" s="588"/>
      <c r="G148" s="588"/>
      <c r="H148" s="588"/>
      <c r="I148" s="588"/>
      <c r="J148" s="588"/>
      <c r="K148" s="588"/>
      <c r="L148" s="588"/>
      <c r="M148" s="588"/>
      <c r="N148" s="588"/>
      <c r="O148" s="588"/>
      <c r="P148" s="588"/>
      <c r="Q148" s="589"/>
    </row>
    <row r="149" spans="1:17" ht="30.75" customHeight="1">
      <c r="A149" s="145"/>
      <c r="B149" s="141" t="s">
        <v>410</v>
      </c>
      <c r="C149" s="143" t="s">
        <v>109</v>
      </c>
      <c r="D149" s="226">
        <v>60</v>
      </c>
      <c r="E149" s="226">
        <v>50</v>
      </c>
      <c r="F149" s="226">
        <v>35</v>
      </c>
      <c r="G149" s="346">
        <v>0</v>
      </c>
      <c r="H149" s="346">
        <v>0</v>
      </c>
      <c r="I149" s="567">
        <v>0</v>
      </c>
      <c r="J149" s="567">
        <v>0</v>
      </c>
      <c r="K149" s="572">
        <v>0</v>
      </c>
      <c r="L149" s="572">
        <v>0</v>
      </c>
      <c r="M149" s="573">
        <v>50</v>
      </c>
      <c r="N149" s="573">
        <v>10</v>
      </c>
      <c r="O149" s="143">
        <v>45</v>
      </c>
      <c r="P149" s="143">
        <v>35</v>
      </c>
      <c r="Q149" s="571" t="s">
        <v>952</v>
      </c>
    </row>
    <row r="150" spans="1:17" ht="24">
      <c r="A150" s="145"/>
      <c r="B150" s="141" t="s">
        <v>411</v>
      </c>
      <c r="C150" s="143" t="s">
        <v>79</v>
      </c>
      <c r="D150" s="226">
        <v>68.599999999999994</v>
      </c>
      <c r="E150" s="226">
        <v>90</v>
      </c>
      <c r="F150" s="226">
        <v>82</v>
      </c>
      <c r="G150" s="346">
        <v>97</v>
      </c>
      <c r="H150" s="346">
        <v>44.2</v>
      </c>
      <c r="I150" s="567">
        <v>97</v>
      </c>
      <c r="J150" s="567">
        <v>63.8</v>
      </c>
      <c r="K150" s="572">
        <v>97</v>
      </c>
      <c r="L150" s="572">
        <v>63.8</v>
      </c>
      <c r="M150" s="573">
        <v>97</v>
      </c>
      <c r="N150" s="573">
        <v>91.6</v>
      </c>
      <c r="O150" s="143">
        <v>98</v>
      </c>
      <c r="P150" s="143">
        <v>98</v>
      </c>
      <c r="Q150" s="571" t="s">
        <v>951</v>
      </c>
    </row>
    <row r="151" spans="1:17" ht="15.75">
      <c r="A151" s="45">
        <v>7</v>
      </c>
      <c r="B151" s="600" t="s">
        <v>612</v>
      </c>
      <c r="C151" s="601"/>
      <c r="D151" s="601"/>
      <c r="E151" s="601"/>
      <c r="F151" s="601"/>
      <c r="G151" s="601"/>
      <c r="H151" s="601"/>
      <c r="I151" s="601"/>
      <c r="J151" s="601"/>
      <c r="K151" s="601"/>
      <c r="L151" s="601"/>
      <c r="M151" s="601"/>
      <c r="N151" s="601"/>
      <c r="O151" s="601"/>
      <c r="P151" s="601"/>
      <c r="Q151" s="602"/>
    </row>
    <row r="152" spans="1:17" ht="30" customHeight="1">
      <c r="A152" s="44"/>
      <c r="B152" s="43" t="s">
        <v>136</v>
      </c>
      <c r="C152" s="597" t="s">
        <v>675</v>
      </c>
      <c r="D152" s="598"/>
      <c r="E152" s="598"/>
      <c r="F152" s="598"/>
      <c r="G152" s="598"/>
      <c r="H152" s="598"/>
      <c r="I152" s="598"/>
      <c r="J152" s="598"/>
      <c r="K152" s="598"/>
      <c r="L152" s="598"/>
      <c r="M152" s="598"/>
      <c r="N152" s="598"/>
      <c r="O152" s="598"/>
      <c r="P152" s="598"/>
      <c r="Q152" s="599"/>
    </row>
    <row r="153" spans="1:17" ht="48">
      <c r="A153" s="41"/>
      <c r="B153" s="43" t="s">
        <v>215</v>
      </c>
      <c r="C153" s="43" t="s">
        <v>216</v>
      </c>
      <c r="D153" s="232">
        <v>4409.0739999999996</v>
      </c>
      <c r="E153" s="232">
        <v>5111.34</v>
      </c>
      <c r="F153" s="232">
        <v>5111.34</v>
      </c>
      <c r="G153" s="346">
        <v>0</v>
      </c>
      <c r="H153" s="346">
        <v>0</v>
      </c>
      <c r="I153" s="434">
        <v>0</v>
      </c>
      <c r="J153" s="434">
        <v>0</v>
      </c>
      <c r="K153" s="567">
        <v>0</v>
      </c>
      <c r="L153" s="567">
        <v>0</v>
      </c>
      <c r="M153" s="566">
        <v>5242.29</v>
      </c>
      <c r="N153" s="566">
        <v>5051.66</v>
      </c>
      <c r="O153" s="232">
        <v>5753.59</v>
      </c>
      <c r="P153" s="40">
        <v>6260.05</v>
      </c>
      <c r="Q153" s="567" t="s">
        <v>932</v>
      </c>
    </row>
    <row r="154" spans="1:17" ht="24">
      <c r="A154" s="41"/>
      <c r="B154" s="43" t="s">
        <v>217</v>
      </c>
      <c r="C154" s="43" t="s">
        <v>107</v>
      </c>
      <c r="D154" s="232">
        <v>10</v>
      </c>
      <c r="E154" s="232">
        <v>4</v>
      </c>
      <c r="F154" s="232">
        <v>4</v>
      </c>
      <c r="G154" s="346">
        <v>0</v>
      </c>
      <c r="H154" s="346">
        <v>0</v>
      </c>
      <c r="I154" s="434">
        <v>0</v>
      </c>
      <c r="J154" s="434">
        <v>0</v>
      </c>
      <c r="K154" s="567">
        <v>0</v>
      </c>
      <c r="L154" s="567">
        <v>0</v>
      </c>
      <c r="M154" s="566">
        <v>4</v>
      </c>
      <c r="N154" s="566">
        <v>4</v>
      </c>
      <c r="O154" s="232">
        <v>4</v>
      </c>
      <c r="P154" s="40">
        <v>4</v>
      </c>
      <c r="Q154" s="565" t="s">
        <v>753</v>
      </c>
    </row>
    <row r="155" spans="1:17" ht="48">
      <c r="A155" s="41"/>
      <c r="B155" s="43" t="s">
        <v>218</v>
      </c>
      <c r="C155" s="43" t="s">
        <v>107</v>
      </c>
      <c r="D155" s="232">
        <v>14</v>
      </c>
      <c r="E155" s="232">
        <v>4</v>
      </c>
      <c r="F155" s="232">
        <v>4</v>
      </c>
      <c r="G155" s="346">
        <v>0</v>
      </c>
      <c r="H155" s="346">
        <v>0</v>
      </c>
      <c r="I155" s="434">
        <v>0</v>
      </c>
      <c r="J155" s="434">
        <v>0</v>
      </c>
      <c r="K155" s="567">
        <v>0</v>
      </c>
      <c r="L155" s="567">
        <v>0</v>
      </c>
      <c r="M155" s="566">
        <v>4</v>
      </c>
      <c r="N155" s="566">
        <v>4</v>
      </c>
      <c r="O155" s="232">
        <v>4</v>
      </c>
      <c r="P155" s="40">
        <v>4</v>
      </c>
      <c r="Q155" s="565" t="s">
        <v>753</v>
      </c>
    </row>
    <row r="156" spans="1:17" ht="57.75" customHeight="1">
      <c r="A156" s="41"/>
      <c r="B156" s="43" t="s">
        <v>219</v>
      </c>
      <c r="C156" s="43" t="s">
        <v>107</v>
      </c>
      <c r="D156" s="232">
        <v>114</v>
      </c>
      <c r="E156" s="232">
        <v>4</v>
      </c>
      <c r="F156" s="232">
        <v>4</v>
      </c>
      <c r="G156" s="346">
        <v>0</v>
      </c>
      <c r="H156" s="346">
        <v>0</v>
      </c>
      <c r="I156" s="434">
        <v>0</v>
      </c>
      <c r="J156" s="434">
        <v>0</v>
      </c>
      <c r="K156" s="567">
        <v>0</v>
      </c>
      <c r="L156" s="567">
        <v>0</v>
      </c>
      <c r="M156" s="566">
        <v>4</v>
      </c>
      <c r="N156" s="566">
        <v>17</v>
      </c>
      <c r="O156" s="232">
        <v>4</v>
      </c>
      <c r="P156" s="40">
        <v>4</v>
      </c>
      <c r="Q156" s="565" t="s">
        <v>753</v>
      </c>
    </row>
    <row r="157" spans="1:17" ht="24">
      <c r="A157" s="41"/>
      <c r="B157" s="43" t="s">
        <v>220</v>
      </c>
      <c r="C157" s="43" t="s">
        <v>221</v>
      </c>
      <c r="D157" s="232">
        <v>10180.89</v>
      </c>
      <c r="E157" s="232">
        <v>3552.2</v>
      </c>
      <c r="F157" s="232">
        <v>3552.2</v>
      </c>
      <c r="G157" s="346">
        <v>0</v>
      </c>
      <c r="H157" s="346">
        <v>0</v>
      </c>
      <c r="I157" s="434">
        <v>0</v>
      </c>
      <c r="J157" s="434">
        <v>0</v>
      </c>
      <c r="K157" s="567">
        <v>0</v>
      </c>
      <c r="L157" s="567">
        <v>0</v>
      </c>
      <c r="M157" s="566">
        <v>3552.22</v>
      </c>
      <c r="N157" s="566">
        <v>4315.67</v>
      </c>
      <c r="O157" s="232">
        <v>3658.78</v>
      </c>
      <c r="P157" s="40">
        <v>3841.72</v>
      </c>
      <c r="Q157" s="565" t="s">
        <v>753</v>
      </c>
    </row>
    <row r="158" spans="1:17" ht="15.75">
      <c r="A158" s="54">
        <v>8</v>
      </c>
      <c r="B158" s="600" t="s">
        <v>469</v>
      </c>
      <c r="C158" s="601"/>
      <c r="D158" s="601"/>
      <c r="E158" s="601"/>
      <c r="F158" s="601"/>
      <c r="G158" s="601"/>
      <c r="H158" s="601"/>
      <c r="I158" s="601"/>
      <c r="J158" s="601"/>
      <c r="K158" s="601"/>
      <c r="L158" s="601"/>
      <c r="M158" s="601"/>
      <c r="N158" s="601"/>
      <c r="O158" s="601"/>
      <c r="P158" s="601"/>
      <c r="Q158" s="602"/>
    </row>
    <row r="159" spans="1:17" ht="24.75" customHeight="1">
      <c r="A159" s="41"/>
      <c r="B159" s="53" t="s">
        <v>99</v>
      </c>
      <c r="C159" s="605" t="s">
        <v>224</v>
      </c>
      <c r="D159" s="606"/>
      <c r="E159" s="606"/>
      <c r="F159" s="606"/>
      <c r="G159" s="606"/>
      <c r="H159" s="606"/>
      <c r="I159" s="606"/>
      <c r="J159" s="606"/>
      <c r="K159" s="606"/>
      <c r="L159" s="606"/>
      <c r="M159" s="606"/>
      <c r="N159" s="606"/>
      <c r="O159" s="606"/>
      <c r="P159" s="606"/>
      <c r="Q159" s="607"/>
    </row>
    <row r="160" spans="1:17" ht="36">
      <c r="A160" s="41"/>
      <c r="B160" s="53" t="s">
        <v>225</v>
      </c>
      <c r="C160" s="53" t="s">
        <v>79</v>
      </c>
      <c r="D160" s="232">
        <v>76</v>
      </c>
      <c r="E160" s="232">
        <v>80</v>
      </c>
      <c r="F160" s="232">
        <v>80</v>
      </c>
      <c r="G160" s="346">
        <v>80</v>
      </c>
      <c r="H160" s="346">
        <v>80</v>
      </c>
      <c r="I160" s="435">
        <v>80</v>
      </c>
      <c r="J160" s="435">
        <v>80</v>
      </c>
      <c r="K160" s="567">
        <v>80</v>
      </c>
      <c r="L160" s="567">
        <v>80</v>
      </c>
      <c r="M160" s="566">
        <v>80</v>
      </c>
      <c r="N160" s="566">
        <v>80</v>
      </c>
      <c r="O160" s="232">
        <v>80</v>
      </c>
      <c r="P160" s="40">
        <v>80</v>
      </c>
      <c r="Q160" s="347" t="s">
        <v>753</v>
      </c>
    </row>
    <row r="161" spans="1:17" ht="72">
      <c r="A161" s="41"/>
      <c r="B161" s="53" t="s">
        <v>226</v>
      </c>
      <c r="C161" s="53" t="s">
        <v>79</v>
      </c>
      <c r="D161" s="232">
        <v>87</v>
      </c>
      <c r="E161" s="232">
        <v>100</v>
      </c>
      <c r="F161" s="232">
        <v>100</v>
      </c>
      <c r="G161" s="346">
        <v>100</v>
      </c>
      <c r="H161" s="346">
        <v>100</v>
      </c>
      <c r="I161" s="435">
        <v>100</v>
      </c>
      <c r="J161" s="435">
        <v>100</v>
      </c>
      <c r="K161" s="567">
        <v>100</v>
      </c>
      <c r="L161" s="567">
        <v>100</v>
      </c>
      <c r="M161" s="566">
        <v>100</v>
      </c>
      <c r="N161" s="566">
        <v>100</v>
      </c>
      <c r="O161" s="232">
        <v>100</v>
      </c>
      <c r="P161" s="40">
        <v>100</v>
      </c>
      <c r="Q161" s="347" t="s">
        <v>753</v>
      </c>
    </row>
    <row r="162" spans="1:17" ht="60">
      <c r="A162" s="41"/>
      <c r="B162" s="53" t="s">
        <v>227</v>
      </c>
      <c r="C162" s="53" t="s">
        <v>79</v>
      </c>
      <c r="D162" s="232">
        <v>1.78</v>
      </c>
      <c r="E162" s="232">
        <v>1.74</v>
      </c>
      <c r="F162" s="232">
        <v>1.74</v>
      </c>
      <c r="G162" s="346">
        <v>1.74</v>
      </c>
      <c r="H162" s="346">
        <v>1.74</v>
      </c>
      <c r="I162" s="435">
        <v>1.74</v>
      </c>
      <c r="J162" s="435">
        <v>1.74</v>
      </c>
      <c r="K162" s="567">
        <v>1.74</v>
      </c>
      <c r="L162" s="567">
        <v>1.74</v>
      </c>
      <c r="M162" s="566">
        <v>1.74</v>
      </c>
      <c r="N162" s="566">
        <v>1.74</v>
      </c>
      <c r="O162" s="232">
        <v>1.74</v>
      </c>
      <c r="P162" s="40">
        <v>1.74</v>
      </c>
      <c r="Q162" s="347" t="s">
        <v>753</v>
      </c>
    </row>
    <row r="163" spans="1:17" ht="60">
      <c r="A163" s="41"/>
      <c r="B163" s="53" t="s">
        <v>228</v>
      </c>
      <c r="C163" s="53" t="s">
        <v>79</v>
      </c>
      <c r="D163" s="232">
        <v>50</v>
      </c>
      <c r="E163" s="232">
        <v>50</v>
      </c>
      <c r="F163" s="232">
        <v>50</v>
      </c>
      <c r="G163" s="346">
        <v>77.739999999999995</v>
      </c>
      <c r="H163" s="346">
        <v>77.739999999999995</v>
      </c>
      <c r="I163" s="435">
        <v>77.739999999999995</v>
      </c>
      <c r="J163" s="435">
        <v>77.739999999999995</v>
      </c>
      <c r="K163" s="567">
        <v>77.739999999999995</v>
      </c>
      <c r="L163" s="567">
        <v>77.739999999999995</v>
      </c>
      <c r="M163" s="566">
        <v>77.739999999999995</v>
      </c>
      <c r="N163" s="566">
        <v>77.739999999999995</v>
      </c>
      <c r="O163" s="232">
        <v>77.739999999999995</v>
      </c>
      <c r="P163" s="40">
        <v>77.739999999999995</v>
      </c>
      <c r="Q163" s="347" t="s">
        <v>753</v>
      </c>
    </row>
    <row r="164" spans="1:17" ht="25.5" customHeight="1">
      <c r="A164" s="41"/>
      <c r="B164" s="53" t="s">
        <v>101</v>
      </c>
      <c r="C164" s="597" t="s">
        <v>229</v>
      </c>
      <c r="D164" s="598"/>
      <c r="E164" s="598"/>
      <c r="F164" s="598"/>
      <c r="G164" s="598"/>
      <c r="H164" s="598"/>
      <c r="I164" s="598"/>
      <c r="J164" s="598"/>
      <c r="K164" s="598"/>
      <c r="L164" s="598"/>
      <c r="M164" s="598"/>
      <c r="N164" s="598"/>
      <c r="O164" s="598"/>
      <c r="P164" s="598"/>
      <c r="Q164" s="599"/>
    </row>
    <row r="165" spans="1:17" ht="12.75">
      <c r="A165" s="22" t="s">
        <v>195</v>
      </c>
      <c r="B165" s="21" t="s">
        <v>106</v>
      </c>
      <c r="C165" s="587" t="s">
        <v>614</v>
      </c>
      <c r="D165" s="588"/>
      <c r="E165" s="588"/>
      <c r="F165" s="588"/>
      <c r="G165" s="588"/>
      <c r="H165" s="588"/>
      <c r="I165" s="588"/>
      <c r="J165" s="588"/>
      <c r="K165" s="588"/>
      <c r="L165" s="588"/>
      <c r="M165" s="588"/>
      <c r="N165" s="588"/>
      <c r="O165" s="588"/>
      <c r="P165" s="588"/>
      <c r="Q165" s="589"/>
    </row>
    <row r="166" spans="1:17" ht="12.75">
      <c r="A166" s="41"/>
      <c r="B166" s="53" t="s">
        <v>99</v>
      </c>
      <c r="C166" s="597" t="s">
        <v>231</v>
      </c>
      <c r="D166" s="598"/>
      <c r="E166" s="598"/>
      <c r="F166" s="598"/>
      <c r="G166" s="598"/>
      <c r="H166" s="598"/>
      <c r="I166" s="598"/>
      <c r="J166" s="598"/>
      <c r="K166" s="598"/>
      <c r="L166" s="598"/>
      <c r="M166" s="598"/>
      <c r="N166" s="598"/>
      <c r="O166" s="598"/>
      <c r="P166" s="598"/>
      <c r="Q166" s="599"/>
    </row>
    <row r="167" spans="1:17" ht="60">
      <c r="A167" s="41"/>
      <c r="B167" s="53" t="s">
        <v>232</v>
      </c>
      <c r="C167" s="432" t="s">
        <v>91</v>
      </c>
      <c r="D167" s="232">
        <v>1312</v>
      </c>
      <c r="E167" s="232">
        <v>1290</v>
      </c>
      <c r="F167" s="232">
        <v>1290</v>
      </c>
      <c r="G167" s="346">
        <v>1765</v>
      </c>
      <c r="H167" s="346">
        <v>1765</v>
      </c>
      <c r="I167" s="435">
        <v>1955</v>
      </c>
      <c r="J167" s="435">
        <v>1955</v>
      </c>
      <c r="K167" s="567">
        <v>1765</v>
      </c>
      <c r="L167" s="567">
        <v>1955</v>
      </c>
      <c r="M167" s="566">
        <v>1765</v>
      </c>
      <c r="N167" s="566">
        <v>1765</v>
      </c>
      <c r="O167" s="232">
        <v>1955</v>
      </c>
      <c r="P167" s="40">
        <v>1955</v>
      </c>
      <c r="Q167" s="347" t="s">
        <v>753</v>
      </c>
    </row>
    <row r="168" spans="1:17" ht="60">
      <c r="A168" s="41"/>
      <c r="B168" s="53" t="s">
        <v>233</v>
      </c>
      <c r="C168" s="53" t="s">
        <v>79</v>
      </c>
      <c r="D168" s="232">
        <v>25</v>
      </c>
      <c r="E168" s="232">
        <v>12.5</v>
      </c>
      <c r="F168" s="232">
        <v>12.5</v>
      </c>
      <c r="G168" s="346">
        <v>22.22</v>
      </c>
      <c r="H168" s="346">
        <v>22.22</v>
      </c>
      <c r="I168" s="435">
        <v>44.4</v>
      </c>
      <c r="J168" s="435">
        <v>44.4</v>
      </c>
      <c r="K168" s="567">
        <v>22.22</v>
      </c>
      <c r="L168" s="567">
        <v>44.4</v>
      </c>
      <c r="M168" s="566">
        <v>22.22</v>
      </c>
      <c r="N168" s="566">
        <v>50</v>
      </c>
      <c r="O168" s="232">
        <v>25</v>
      </c>
      <c r="P168" s="40">
        <v>22.22</v>
      </c>
      <c r="Q168" s="565" t="s">
        <v>928</v>
      </c>
    </row>
    <row r="169" spans="1:17" ht="84">
      <c r="A169" s="41"/>
      <c r="B169" s="53" t="s">
        <v>235</v>
      </c>
      <c r="C169" s="53" t="s">
        <v>79</v>
      </c>
      <c r="D169" s="232">
        <v>0</v>
      </c>
      <c r="E169" s="232">
        <v>0</v>
      </c>
      <c r="F169" s="232">
        <v>0</v>
      </c>
      <c r="G169" s="346">
        <v>0</v>
      </c>
      <c r="H169" s="346">
        <v>0</v>
      </c>
      <c r="I169" s="435">
        <v>0</v>
      </c>
      <c r="J169" s="435">
        <v>0</v>
      </c>
      <c r="K169" s="567">
        <v>0</v>
      </c>
      <c r="L169" s="567">
        <v>0</v>
      </c>
      <c r="M169" s="566">
        <v>0</v>
      </c>
      <c r="N169" s="566">
        <v>0</v>
      </c>
      <c r="O169" s="232">
        <v>0</v>
      </c>
      <c r="P169" s="40">
        <v>0</v>
      </c>
      <c r="Q169" s="347" t="s">
        <v>753</v>
      </c>
    </row>
    <row r="170" spans="1:17" ht="48">
      <c r="A170" s="41"/>
      <c r="B170" s="53" t="s">
        <v>234</v>
      </c>
      <c r="C170" s="53" t="s">
        <v>79</v>
      </c>
      <c r="D170" s="232">
        <v>46</v>
      </c>
      <c r="E170" s="232">
        <v>46</v>
      </c>
      <c r="F170" s="232">
        <v>46</v>
      </c>
      <c r="G170" s="346">
        <v>55</v>
      </c>
      <c r="H170" s="346">
        <v>55</v>
      </c>
      <c r="I170" s="435">
        <v>59</v>
      </c>
      <c r="J170" s="435">
        <v>59</v>
      </c>
      <c r="K170" s="567">
        <v>55</v>
      </c>
      <c r="L170" s="567">
        <v>40.299999999999997</v>
      </c>
      <c r="M170" s="566">
        <v>55</v>
      </c>
      <c r="N170" s="566">
        <v>55</v>
      </c>
      <c r="O170" s="232">
        <v>50.37</v>
      </c>
      <c r="P170" s="40">
        <v>55</v>
      </c>
      <c r="Q170" s="347" t="s">
        <v>753</v>
      </c>
    </row>
    <row r="171" spans="1:17" ht="36">
      <c r="A171" s="41"/>
      <c r="B171" s="53" t="s">
        <v>236</v>
      </c>
      <c r="C171" s="565" t="s">
        <v>79</v>
      </c>
      <c r="D171" s="232">
        <v>1890</v>
      </c>
      <c r="E171" s="232">
        <v>1760</v>
      </c>
      <c r="F171" s="232">
        <v>1760</v>
      </c>
      <c r="G171" s="346">
        <v>1</v>
      </c>
      <c r="H171" s="346">
        <v>0</v>
      </c>
      <c r="I171" s="435">
        <v>1</v>
      </c>
      <c r="J171" s="435">
        <v>0</v>
      </c>
      <c r="K171" s="567">
        <v>1</v>
      </c>
      <c r="L171" s="567">
        <v>0</v>
      </c>
      <c r="M171" s="566">
        <v>1</v>
      </c>
      <c r="N171" s="566">
        <v>8.6999999999999993</v>
      </c>
      <c r="O171" s="232">
        <v>1</v>
      </c>
      <c r="P171" s="40">
        <v>1</v>
      </c>
      <c r="Q171" s="565" t="s">
        <v>929</v>
      </c>
    </row>
    <row r="172" spans="1:17" ht="60">
      <c r="A172" s="41"/>
      <c r="B172" s="55" t="s">
        <v>237</v>
      </c>
      <c r="C172" s="55" t="s">
        <v>79</v>
      </c>
      <c r="D172" s="232">
        <v>8.83</v>
      </c>
      <c r="E172" s="232">
        <v>8.33</v>
      </c>
      <c r="F172" s="232">
        <v>8.33</v>
      </c>
      <c r="G172" s="346">
        <v>8.3000000000000007</v>
      </c>
      <c r="H172" s="346">
        <v>8.3000000000000007</v>
      </c>
      <c r="I172" s="435">
        <v>8.3000000000000007</v>
      </c>
      <c r="J172" s="435">
        <v>8.3000000000000007</v>
      </c>
      <c r="K172" s="567">
        <v>8.3000000000000007</v>
      </c>
      <c r="L172" s="567">
        <v>8.3000000000000007</v>
      </c>
      <c r="M172" s="566">
        <v>8.3000000000000007</v>
      </c>
      <c r="N172" s="566">
        <v>8.33</v>
      </c>
      <c r="O172" s="232">
        <v>8.33</v>
      </c>
      <c r="P172" s="40">
        <v>8.3000000000000007</v>
      </c>
      <c r="Q172" s="347" t="s">
        <v>753</v>
      </c>
    </row>
    <row r="173" spans="1:17" ht="60">
      <c r="A173" s="41"/>
      <c r="B173" s="55" t="s">
        <v>238</v>
      </c>
      <c r="C173" s="55" t="s">
        <v>79</v>
      </c>
      <c r="D173" s="232">
        <v>50</v>
      </c>
      <c r="E173" s="232">
        <v>50</v>
      </c>
      <c r="F173" s="232">
        <v>50</v>
      </c>
      <c r="G173" s="346">
        <v>58.33</v>
      </c>
      <c r="H173" s="346">
        <v>58.33</v>
      </c>
      <c r="I173" s="435">
        <v>77.739999999999995</v>
      </c>
      <c r="J173" s="435">
        <v>77.739999999999995</v>
      </c>
      <c r="K173" s="567">
        <v>58.33</v>
      </c>
      <c r="L173" s="567">
        <v>88.6</v>
      </c>
      <c r="M173" s="566">
        <v>58.33</v>
      </c>
      <c r="N173" s="566">
        <v>88.6</v>
      </c>
      <c r="O173" s="232">
        <v>77.739999999999995</v>
      </c>
      <c r="P173" s="40">
        <v>58.33</v>
      </c>
      <c r="Q173" s="347" t="s">
        <v>753</v>
      </c>
    </row>
    <row r="174" spans="1:17" ht="36">
      <c r="A174" s="41"/>
      <c r="B174" s="55" t="s">
        <v>239</v>
      </c>
      <c r="C174" s="55" t="s">
        <v>79</v>
      </c>
      <c r="D174" s="232">
        <v>95</v>
      </c>
      <c r="E174" s="232">
        <v>98</v>
      </c>
      <c r="F174" s="232">
        <v>98</v>
      </c>
      <c r="G174" s="346">
        <v>98</v>
      </c>
      <c r="H174" s="346">
        <v>98</v>
      </c>
      <c r="I174" s="435">
        <v>98</v>
      </c>
      <c r="J174" s="435">
        <v>98</v>
      </c>
      <c r="K174" s="567">
        <v>98</v>
      </c>
      <c r="L174" s="567">
        <v>98</v>
      </c>
      <c r="M174" s="566">
        <v>98</v>
      </c>
      <c r="N174" s="566">
        <v>98</v>
      </c>
      <c r="O174" s="232">
        <v>98</v>
      </c>
      <c r="P174" s="40">
        <v>100</v>
      </c>
      <c r="Q174" s="347" t="s">
        <v>753</v>
      </c>
    </row>
    <row r="175" spans="1:17" ht="60">
      <c r="A175" s="41"/>
      <c r="B175" s="55" t="s">
        <v>240</v>
      </c>
      <c r="C175" s="55" t="s">
        <v>79</v>
      </c>
      <c r="D175" s="232">
        <v>7</v>
      </c>
      <c r="E175" s="232">
        <v>5</v>
      </c>
      <c r="F175" s="232">
        <v>5</v>
      </c>
      <c r="G175" s="346">
        <v>3.74</v>
      </c>
      <c r="H175" s="346">
        <v>3.74</v>
      </c>
      <c r="I175" s="435">
        <v>2.2999999999999998</v>
      </c>
      <c r="J175" s="435">
        <v>2.2999999999999998</v>
      </c>
      <c r="K175" s="567">
        <v>3.74</v>
      </c>
      <c r="L175" s="567">
        <v>4.0999999999999996</v>
      </c>
      <c r="M175" s="566">
        <v>3.74</v>
      </c>
      <c r="N175" s="566">
        <v>4.0999999999999996</v>
      </c>
      <c r="O175" s="232">
        <v>2.2999999999999998</v>
      </c>
      <c r="P175" s="40">
        <v>3.74</v>
      </c>
      <c r="Q175" s="565" t="s">
        <v>930</v>
      </c>
    </row>
    <row r="176" spans="1:17" ht="48">
      <c r="A176" s="41"/>
      <c r="B176" s="55" t="s">
        <v>241</v>
      </c>
      <c r="C176" s="55" t="s">
        <v>79</v>
      </c>
      <c r="D176" s="232">
        <v>11.45</v>
      </c>
      <c r="E176" s="232">
        <v>11.45</v>
      </c>
      <c r="F176" s="232">
        <v>11.45</v>
      </c>
      <c r="G176" s="346">
        <v>11.45</v>
      </c>
      <c r="H176" s="346">
        <v>11.45</v>
      </c>
      <c r="I176" s="435">
        <v>14.62</v>
      </c>
      <c r="J176" s="435">
        <v>14.62</v>
      </c>
      <c r="K176" s="567">
        <v>15</v>
      </c>
      <c r="L176" s="567">
        <v>21</v>
      </c>
      <c r="M176" s="566">
        <v>15</v>
      </c>
      <c r="N176" s="566">
        <v>21</v>
      </c>
      <c r="O176" s="232">
        <v>11.45</v>
      </c>
      <c r="P176" s="40">
        <v>15</v>
      </c>
      <c r="Q176" s="565" t="s">
        <v>931</v>
      </c>
    </row>
    <row r="177" spans="1:17" ht="36">
      <c r="A177" s="41"/>
      <c r="B177" s="55" t="s">
        <v>242</v>
      </c>
      <c r="C177" s="55" t="s">
        <v>79</v>
      </c>
      <c r="D177" s="232">
        <v>89.9</v>
      </c>
      <c r="E177" s="232">
        <v>90</v>
      </c>
      <c r="F177" s="232">
        <v>90</v>
      </c>
      <c r="G177" s="346">
        <v>87.7</v>
      </c>
      <c r="H177" s="346">
        <v>87.7</v>
      </c>
      <c r="I177" s="435">
        <v>86.54</v>
      </c>
      <c r="J177" s="435">
        <v>86.54</v>
      </c>
      <c r="K177" s="567">
        <v>87.7</v>
      </c>
      <c r="L177" s="567">
        <v>87.43</v>
      </c>
      <c r="M177" s="566">
        <v>87.7</v>
      </c>
      <c r="N177" s="566">
        <v>87.43</v>
      </c>
      <c r="O177" s="232">
        <v>88.5</v>
      </c>
      <c r="P177" s="40">
        <v>87.7</v>
      </c>
      <c r="Q177" s="347" t="s">
        <v>753</v>
      </c>
    </row>
    <row r="178" spans="1:17" ht="84">
      <c r="A178" s="41"/>
      <c r="B178" s="55" t="s">
        <v>243</v>
      </c>
      <c r="C178" s="55" t="s">
        <v>79</v>
      </c>
      <c r="D178" s="232">
        <v>95.83</v>
      </c>
      <c r="E178" s="232">
        <v>95.83</v>
      </c>
      <c r="F178" s="232">
        <v>95.83</v>
      </c>
      <c r="G178" s="346">
        <v>93.04</v>
      </c>
      <c r="H178" s="346">
        <v>93.04</v>
      </c>
      <c r="I178" s="435">
        <v>87.7</v>
      </c>
      <c r="J178" s="435">
        <v>87.7</v>
      </c>
      <c r="K178" s="567">
        <v>93.04</v>
      </c>
      <c r="L178" s="567">
        <v>95.9</v>
      </c>
      <c r="M178" s="566">
        <v>93.04</v>
      </c>
      <c r="N178" s="566">
        <v>96</v>
      </c>
      <c r="O178" s="232">
        <v>97.96</v>
      </c>
      <c r="P178" s="40">
        <v>93.04</v>
      </c>
      <c r="Q178" s="347" t="s">
        <v>753</v>
      </c>
    </row>
    <row r="179" spans="1:17" ht="25.5" customHeight="1">
      <c r="A179" s="41"/>
      <c r="B179" s="55" t="s">
        <v>99</v>
      </c>
      <c r="C179" s="597" t="s">
        <v>244</v>
      </c>
      <c r="D179" s="598"/>
      <c r="E179" s="598"/>
      <c r="F179" s="598"/>
      <c r="G179" s="598"/>
      <c r="H179" s="598"/>
      <c r="I179" s="598"/>
      <c r="J179" s="598"/>
      <c r="K179" s="598"/>
      <c r="L179" s="598"/>
      <c r="M179" s="598"/>
      <c r="N179" s="598"/>
      <c r="O179" s="598"/>
      <c r="P179" s="598"/>
      <c r="Q179" s="599"/>
    </row>
    <row r="180" spans="1:17" ht="48">
      <c r="A180" s="41"/>
      <c r="B180" s="55" t="s">
        <v>245</v>
      </c>
      <c r="C180" s="55" t="s">
        <v>79</v>
      </c>
      <c r="D180" s="232">
        <v>70.400000000000006</v>
      </c>
      <c r="E180" s="232">
        <v>70.599999999999994</v>
      </c>
      <c r="F180" s="232">
        <v>70.599999999999994</v>
      </c>
      <c r="G180" s="346">
        <v>60.4</v>
      </c>
      <c r="H180" s="346">
        <v>60.4</v>
      </c>
      <c r="I180" s="435">
        <v>60.4</v>
      </c>
      <c r="J180" s="435">
        <v>60.4</v>
      </c>
      <c r="K180" s="567">
        <v>60.4</v>
      </c>
      <c r="L180" s="567">
        <v>85.2</v>
      </c>
      <c r="M180" s="566">
        <v>60.4</v>
      </c>
      <c r="N180" s="566">
        <v>85.2</v>
      </c>
      <c r="O180" s="232">
        <v>60.4</v>
      </c>
      <c r="P180" s="232">
        <v>60.4</v>
      </c>
      <c r="Q180" s="347" t="s">
        <v>753</v>
      </c>
    </row>
    <row r="181" spans="1:17" ht="96">
      <c r="A181" s="41"/>
      <c r="B181" s="55" t="s">
        <v>246</v>
      </c>
      <c r="C181" s="55" t="s">
        <v>79</v>
      </c>
      <c r="D181" s="232">
        <v>100</v>
      </c>
      <c r="E181" s="232">
        <v>100</v>
      </c>
      <c r="F181" s="232">
        <v>100</v>
      </c>
      <c r="G181" s="346">
        <v>100</v>
      </c>
      <c r="H181" s="346">
        <v>100</v>
      </c>
      <c r="I181" s="435">
        <v>100</v>
      </c>
      <c r="J181" s="435">
        <v>100</v>
      </c>
      <c r="K181" s="567">
        <v>100</v>
      </c>
      <c r="L181" s="567">
        <v>100</v>
      </c>
      <c r="M181" s="566">
        <v>100</v>
      </c>
      <c r="N181" s="566">
        <v>100</v>
      </c>
      <c r="O181" s="232">
        <v>100</v>
      </c>
      <c r="P181" s="232">
        <v>100</v>
      </c>
      <c r="Q181" s="347" t="s">
        <v>753</v>
      </c>
    </row>
    <row r="182" spans="1:17" ht="60">
      <c r="A182" s="41"/>
      <c r="B182" s="55" t="s">
        <v>247</v>
      </c>
      <c r="C182" s="55" t="s">
        <v>79</v>
      </c>
      <c r="D182" s="232">
        <v>75.400000000000006</v>
      </c>
      <c r="E182" s="232">
        <v>78.2</v>
      </c>
      <c r="F182" s="232">
        <v>78.2</v>
      </c>
      <c r="G182" s="346">
        <v>78.2</v>
      </c>
      <c r="H182" s="346">
        <v>78.2</v>
      </c>
      <c r="I182" s="435">
        <v>78.2</v>
      </c>
      <c r="J182" s="435">
        <v>78.2</v>
      </c>
      <c r="K182" s="567">
        <v>78.2</v>
      </c>
      <c r="L182" s="567">
        <v>78.2</v>
      </c>
      <c r="M182" s="566">
        <v>78.2</v>
      </c>
      <c r="N182" s="566">
        <v>78.2</v>
      </c>
      <c r="O182" s="232">
        <v>78.2</v>
      </c>
      <c r="P182" s="232">
        <v>74</v>
      </c>
      <c r="Q182" s="347" t="s">
        <v>753</v>
      </c>
    </row>
    <row r="183" spans="1:17" ht="23.25" customHeight="1">
      <c r="A183" s="41"/>
      <c r="B183" s="231" t="s">
        <v>248</v>
      </c>
      <c r="C183" s="55" t="s">
        <v>79</v>
      </c>
      <c r="D183" s="232">
        <v>82.9</v>
      </c>
      <c r="E183" s="232">
        <v>82.9</v>
      </c>
      <c r="F183" s="232">
        <v>82.9</v>
      </c>
      <c r="G183" s="346">
        <v>82.9</v>
      </c>
      <c r="H183" s="346">
        <v>82.9</v>
      </c>
      <c r="I183" s="435">
        <v>82.9</v>
      </c>
      <c r="J183" s="435">
        <v>82.9</v>
      </c>
      <c r="K183" s="567">
        <v>82.9</v>
      </c>
      <c r="L183" s="567">
        <v>82.9</v>
      </c>
      <c r="M183" s="566">
        <v>82.9</v>
      </c>
      <c r="N183" s="566">
        <v>82.9</v>
      </c>
      <c r="O183" s="232">
        <v>82.9</v>
      </c>
      <c r="P183" s="232">
        <v>82.9</v>
      </c>
      <c r="Q183" s="347" t="s">
        <v>753</v>
      </c>
    </row>
    <row r="184" spans="1:17" ht="12.75">
      <c r="A184" s="41"/>
      <c r="B184" s="55" t="s">
        <v>100</v>
      </c>
      <c r="C184" s="597" t="s">
        <v>249</v>
      </c>
      <c r="D184" s="598"/>
      <c r="E184" s="598"/>
      <c r="F184" s="598"/>
      <c r="G184" s="598"/>
      <c r="H184" s="598"/>
      <c r="I184" s="598"/>
      <c r="J184" s="598"/>
      <c r="K184" s="598"/>
      <c r="L184" s="598"/>
      <c r="M184" s="598"/>
      <c r="N184" s="598"/>
      <c r="O184" s="598"/>
      <c r="P184" s="598"/>
      <c r="Q184" s="599"/>
    </row>
    <row r="185" spans="1:17" ht="12.75">
      <c r="A185" s="22" t="s">
        <v>196</v>
      </c>
      <c r="B185" s="21" t="s">
        <v>98</v>
      </c>
      <c r="C185" s="587" t="s">
        <v>250</v>
      </c>
      <c r="D185" s="588"/>
      <c r="E185" s="588"/>
      <c r="F185" s="588"/>
      <c r="G185" s="588"/>
      <c r="H185" s="588"/>
      <c r="I185" s="588"/>
      <c r="J185" s="588"/>
      <c r="K185" s="588"/>
      <c r="L185" s="588"/>
      <c r="M185" s="588"/>
      <c r="N185" s="588"/>
      <c r="O185" s="588"/>
      <c r="P185" s="588"/>
      <c r="Q185" s="589"/>
    </row>
    <row r="186" spans="1:17" ht="48">
      <c r="A186" s="41"/>
      <c r="B186" s="55" t="s">
        <v>251</v>
      </c>
      <c r="C186" s="55" t="s">
        <v>107</v>
      </c>
      <c r="D186" s="150">
        <v>5</v>
      </c>
      <c r="E186" s="173">
        <v>5</v>
      </c>
      <c r="F186" s="173">
        <v>5</v>
      </c>
      <c r="G186" s="346">
        <v>5</v>
      </c>
      <c r="H186" s="346">
        <v>5</v>
      </c>
      <c r="I186" s="435">
        <v>5</v>
      </c>
      <c r="J186" s="435">
        <v>5</v>
      </c>
      <c r="K186" s="567">
        <v>5</v>
      </c>
      <c r="L186" s="567">
        <v>5</v>
      </c>
      <c r="M186" s="566">
        <v>5</v>
      </c>
      <c r="N186" s="566">
        <v>5</v>
      </c>
      <c r="O186" s="40">
        <v>5</v>
      </c>
      <c r="P186" s="40">
        <v>5</v>
      </c>
      <c r="Q186" s="347" t="s">
        <v>753</v>
      </c>
    </row>
    <row r="187" spans="1:17" ht="24">
      <c r="A187" s="41"/>
      <c r="B187" s="55" t="s">
        <v>252</v>
      </c>
      <c r="C187" s="55" t="s">
        <v>253</v>
      </c>
      <c r="D187" s="150">
        <v>5</v>
      </c>
      <c r="E187" s="173">
        <v>5</v>
      </c>
      <c r="F187" s="173">
        <v>5</v>
      </c>
      <c r="G187" s="346">
        <v>5</v>
      </c>
      <c r="H187" s="346">
        <v>5</v>
      </c>
      <c r="I187" s="435">
        <v>5</v>
      </c>
      <c r="J187" s="435">
        <v>5</v>
      </c>
      <c r="K187" s="567">
        <v>5</v>
      </c>
      <c r="L187" s="567">
        <v>5</v>
      </c>
      <c r="M187" s="566">
        <v>5</v>
      </c>
      <c r="N187" s="566">
        <v>5</v>
      </c>
      <c r="O187" s="40">
        <v>5</v>
      </c>
      <c r="P187" s="40">
        <v>5</v>
      </c>
      <c r="Q187" s="347" t="s">
        <v>753</v>
      </c>
    </row>
    <row r="188" spans="1:17" ht="72">
      <c r="A188" s="41"/>
      <c r="B188" s="55" t="s">
        <v>254</v>
      </c>
      <c r="C188" s="55" t="s">
        <v>253</v>
      </c>
      <c r="D188" s="150">
        <v>5</v>
      </c>
      <c r="E188" s="173">
        <v>5</v>
      </c>
      <c r="F188" s="173">
        <v>5</v>
      </c>
      <c r="G188" s="346">
        <v>5</v>
      </c>
      <c r="H188" s="346">
        <v>5</v>
      </c>
      <c r="I188" s="435">
        <v>5</v>
      </c>
      <c r="J188" s="435">
        <v>5</v>
      </c>
      <c r="K188" s="567">
        <v>5</v>
      </c>
      <c r="L188" s="567">
        <v>5</v>
      </c>
      <c r="M188" s="566">
        <v>5</v>
      </c>
      <c r="N188" s="566">
        <v>5</v>
      </c>
      <c r="O188" s="40">
        <v>5</v>
      </c>
      <c r="P188" s="40">
        <v>5</v>
      </c>
      <c r="Q188" s="347" t="s">
        <v>753</v>
      </c>
    </row>
    <row r="189" spans="1:17" ht="15.75">
      <c r="A189" s="59">
        <v>9</v>
      </c>
      <c r="B189" s="600" t="s">
        <v>470</v>
      </c>
      <c r="C189" s="601"/>
      <c r="D189" s="601"/>
      <c r="E189" s="601"/>
      <c r="F189" s="601"/>
      <c r="G189" s="601"/>
      <c r="H189" s="601"/>
      <c r="I189" s="601"/>
      <c r="J189" s="601"/>
      <c r="K189" s="601"/>
      <c r="L189" s="601"/>
      <c r="M189" s="601"/>
      <c r="N189" s="601"/>
      <c r="O189" s="601"/>
      <c r="P189" s="601"/>
      <c r="Q189" s="602"/>
    </row>
    <row r="190" spans="1:17" ht="24.75" customHeight="1">
      <c r="A190" s="41"/>
      <c r="B190" s="60" t="s">
        <v>99</v>
      </c>
      <c r="C190" s="597" t="s">
        <v>256</v>
      </c>
      <c r="D190" s="598"/>
      <c r="E190" s="598"/>
      <c r="F190" s="598"/>
      <c r="G190" s="598"/>
      <c r="H190" s="598"/>
      <c r="I190" s="598"/>
      <c r="J190" s="598"/>
      <c r="K190" s="598"/>
      <c r="L190" s="598"/>
      <c r="M190" s="598"/>
      <c r="N190" s="598"/>
      <c r="O190" s="598"/>
      <c r="P190" s="598"/>
      <c r="Q190" s="599"/>
    </row>
    <row r="191" spans="1:17" ht="48.75" customHeight="1">
      <c r="A191" s="41"/>
      <c r="B191" s="60" t="s">
        <v>257</v>
      </c>
      <c r="C191" s="60" t="s">
        <v>129</v>
      </c>
      <c r="D191" s="233">
        <v>3361</v>
      </c>
      <c r="E191" s="233">
        <v>3456</v>
      </c>
      <c r="F191" s="233">
        <v>3018</v>
      </c>
      <c r="G191" s="346">
        <v>3018</v>
      </c>
      <c r="H191" s="346">
        <v>423</v>
      </c>
      <c r="I191" s="434">
        <v>3018</v>
      </c>
      <c r="J191" s="434">
        <v>1085</v>
      </c>
      <c r="K191" s="572">
        <v>3018</v>
      </c>
      <c r="L191" s="572">
        <v>1654</v>
      </c>
      <c r="M191" s="573">
        <v>3018</v>
      </c>
      <c r="N191" s="573">
        <v>3038</v>
      </c>
      <c r="O191" s="233">
        <v>3018</v>
      </c>
      <c r="P191" s="233">
        <v>3018</v>
      </c>
      <c r="Q191" s="576" t="s">
        <v>753</v>
      </c>
    </row>
    <row r="192" spans="1:17" ht="48.75" customHeight="1">
      <c r="A192" s="259"/>
      <c r="B192" s="257" t="s">
        <v>720</v>
      </c>
      <c r="C192" s="257" t="s">
        <v>457</v>
      </c>
      <c r="D192" s="258">
        <v>0</v>
      </c>
      <c r="E192" s="258">
        <v>0</v>
      </c>
      <c r="F192" s="258">
        <v>0</v>
      </c>
      <c r="G192" s="346">
        <v>0</v>
      </c>
      <c r="H192" s="346">
        <v>0</v>
      </c>
      <c r="I192" s="434">
        <v>0</v>
      </c>
      <c r="J192" s="434">
        <v>0</v>
      </c>
      <c r="K192" s="572">
        <v>0</v>
      </c>
      <c r="L192" s="572">
        <v>0</v>
      </c>
      <c r="M192" s="577" t="s">
        <v>958</v>
      </c>
      <c r="N192" s="573">
        <v>0</v>
      </c>
      <c r="O192" s="258">
        <v>0</v>
      </c>
      <c r="P192" s="258">
        <v>0</v>
      </c>
      <c r="Q192" s="347" t="s">
        <v>753</v>
      </c>
    </row>
    <row r="193" spans="1:17" ht="48.75" customHeight="1">
      <c r="A193" s="259"/>
      <c r="B193" s="257" t="s">
        <v>266</v>
      </c>
      <c r="C193" s="257" t="s">
        <v>79</v>
      </c>
      <c r="D193" s="258">
        <v>77.400000000000006</v>
      </c>
      <c r="E193" s="258">
        <v>83.6</v>
      </c>
      <c r="F193" s="258">
        <v>80.2</v>
      </c>
      <c r="G193" s="346">
        <v>76.92</v>
      </c>
      <c r="H193" s="346">
        <v>297.86</v>
      </c>
      <c r="I193" s="434">
        <v>76.92</v>
      </c>
      <c r="J193" s="434">
        <v>106.29</v>
      </c>
      <c r="K193" s="572">
        <v>76.92</v>
      </c>
      <c r="L193" s="572">
        <v>112.1</v>
      </c>
      <c r="M193" s="573">
        <v>76.92</v>
      </c>
      <c r="N193" s="573">
        <v>100.8</v>
      </c>
      <c r="O193" s="258">
        <v>65.040000000000006</v>
      </c>
      <c r="P193" s="258">
        <v>50.59</v>
      </c>
      <c r="Q193" s="257" t="s">
        <v>723</v>
      </c>
    </row>
    <row r="194" spans="1:17" ht="60">
      <c r="A194" s="41"/>
      <c r="B194" s="60" t="s">
        <v>258</v>
      </c>
      <c r="C194" s="60" t="s">
        <v>79</v>
      </c>
      <c r="D194" s="233">
        <v>0.01</v>
      </c>
      <c r="E194" s="233">
        <v>7.0000000000000007E-2</v>
      </c>
      <c r="F194" s="233">
        <v>0.11</v>
      </c>
      <c r="G194" s="346">
        <v>0.89</v>
      </c>
      <c r="H194" s="346">
        <v>1.67</v>
      </c>
      <c r="I194" s="434">
        <v>0.15</v>
      </c>
      <c r="J194" s="434">
        <v>1.56</v>
      </c>
      <c r="K194" s="572">
        <v>0.13</v>
      </c>
      <c r="L194" s="572">
        <v>0.6</v>
      </c>
      <c r="M194" s="573">
        <v>0.13</v>
      </c>
      <c r="N194" s="573">
        <v>0.18</v>
      </c>
      <c r="O194" s="233">
        <v>0.03</v>
      </c>
      <c r="P194" s="233">
        <v>0.03</v>
      </c>
      <c r="Q194" s="347" t="s">
        <v>753</v>
      </c>
    </row>
    <row r="195" spans="1:17" ht="84">
      <c r="A195" s="41"/>
      <c r="B195" s="60" t="s">
        <v>259</v>
      </c>
      <c r="C195" s="60" t="s">
        <v>79</v>
      </c>
      <c r="D195" s="233">
        <v>0</v>
      </c>
      <c r="E195" s="233">
        <v>0</v>
      </c>
      <c r="F195" s="233">
        <v>0</v>
      </c>
      <c r="G195" s="346">
        <v>0</v>
      </c>
      <c r="H195" s="346">
        <v>0</v>
      </c>
      <c r="I195" s="434">
        <v>0</v>
      </c>
      <c r="J195" s="434">
        <v>0</v>
      </c>
      <c r="K195" s="572">
        <v>0</v>
      </c>
      <c r="L195" s="572">
        <v>0</v>
      </c>
      <c r="M195" s="573" t="s">
        <v>563</v>
      </c>
      <c r="N195" s="573">
        <v>0</v>
      </c>
      <c r="O195" s="258" t="s">
        <v>563</v>
      </c>
      <c r="P195" s="258" t="s">
        <v>563</v>
      </c>
      <c r="Q195" s="347" t="s">
        <v>753</v>
      </c>
    </row>
    <row r="196" spans="1:17" ht="24">
      <c r="A196" s="41"/>
      <c r="B196" s="60" t="s">
        <v>260</v>
      </c>
      <c r="C196" s="60" t="s">
        <v>79</v>
      </c>
      <c r="D196" s="233">
        <v>85.8</v>
      </c>
      <c r="E196" s="233">
        <v>86.3</v>
      </c>
      <c r="F196" s="233">
        <v>86.4</v>
      </c>
      <c r="G196" s="346">
        <v>85.1</v>
      </c>
      <c r="H196" s="346">
        <v>89.6</v>
      </c>
      <c r="I196" s="434">
        <v>86.86</v>
      </c>
      <c r="J196" s="434">
        <v>87.75</v>
      </c>
      <c r="K196" s="572">
        <v>81.7</v>
      </c>
      <c r="L196" s="572">
        <v>84.1</v>
      </c>
      <c r="M196" s="573">
        <v>84.1</v>
      </c>
      <c r="N196" s="573">
        <v>81.3</v>
      </c>
      <c r="O196" s="233">
        <v>90</v>
      </c>
      <c r="P196" s="233">
        <v>90</v>
      </c>
      <c r="Q196" s="576" t="s">
        <v>959</v>
      </c>
    </row>
    <row r="197" spans="1:17" ht="30.75" customHeight="1">
      <c r="A197" s="22" t="s">
        <v>293</v>
      </c>
      <c r="B197" s="21" t="s">
        <v>106</v>
      </c>
      <c r="C197" s="587" t="s">
        <v>615</v>
      </c>
      <c r="D197" s="588"/>
      <c r="E197" s="588"/>
      <c r="F197" s="588"/>
      <c r="G197" s="588"/>
      <c r="H197" s="588"/>
      <c r="I197" s="588"/>
      <c r="J197" s="588"/>
      <c r="K197" s="588"/>
      <c r="L197" s="588"/>
      <c r="M197" s="588"/>
      <c r="N197" s="588"/>
      <c r="O197" s="588"/>
      <c r="P197" s="588"/>
      <c r="Q197" s="589"/>
    </row>
    <row r="198" spans="1:17" ht="24.75" customHeight="1">
      <c r="A198" s="41"/>
      <c r="B198" s="60" t="s">
        <v>136</v>
      </c>
      <c r="C198" s="597" t="s">
        <v>261</v>
      </c>
      <c r="D198" s="598"/>
      <c r="E198" s="598"/>
      <c r="F198" s="598"/>
      <c r="G198" s="598"/>
      <c r="H198" s="598"/>
      <c r="I198" s="598"/>
      <c r="J198" s="598"/>
      <c r="K198" s="598"/>
      <c r="L198" s="598"/>
      <c r="M198" s="598"/>
      <c r="N198" s="598"/>
      <c r="O198" s="598"/>
      <c r="P198" s="598"/>
      <c r="Q198" s="599"/>
    </row>
    <row r="199" spans="1:17" ht="42" customHeight="1">
      <c r="A199" s="41"/>
      <c r="B199" s="60" t="s">
        <v>262</v>
      </c>
      <c r="C199" s="60" t="s">
        <v>129</v>
      </c>
      <c r="D199" s="233">
        <v>3361</v>
      </c>
      <c r="E199" s="233">
        <v>3456</v>
      </c>
      <c r="F199" s="233">
        <v>3018</v>
      </c>
      <c r="G199" s="346">
        <v>3018</v>
      </c>
      <c r="H199" s="346">
        <v>423</v>
      </c>
      <c r="I199" s="434">
        <v>3018</v>
      </c>
      <c r="J199" s="434">
        <v>1085</v>
      </c>
      <c r="K199" s="572">
        <v>3018</v>
      </c>
      <c r="L199" s="572">
        <v>1654</v>
      </c>
      <c r="M199" s="573">
        <v>3018</v>
      </c>
      <c r="N199" s="573">
        <v>3038</v>
      </c>
      <c r="O199" s="233">
        <v>3018</v>
      </c>
      <c r="P199" s="155">
        <v>3018</v>
      </c>
      <c r="Q199" s="576" t="s">
        <v>753</v>
      </c>
    </row>
    <row r="200" spans="1:17" ht="42" customHeight="1">
      <c r="A200" s="259"/>
      <c r="B200" s="257" t="s">
        <v>721</v>
      </c>
      <c r="C200" s="257" t="s">
        <v>129</v>
      </c>
      <c r="D200" s="258">
        <v>0</v>
      </c>
      <c r="E200" s="258">
        <v>0</v>
      </c>
      <c r="F200" s="258">
        <v>0</v>
      </c>
      <c r="G200" s="346">
        <v>0</v>
      </c>
      <c r="H200" s="346">
        <v>0</v>
      </c>
      <c r="I200" s="434">
        <v>0</v>
      </c>
      <c r="J200" s="434">
        <v>0</v>
      </c>
      <c r="K200" s="572">
        <v>0</v>
      </c>
      <c r="L200" s="572">
        <v>0</v>
      </c>
      <c r="M200" s="573">
        <v>0</v>
      </c>
      <c r="N200" s="573">
        <v>0</v>
      </c>
      <c r="O200" s="258">
        <v>0</v>
      </c>
      <c r="P200" s="257">
        <v>0</v>
      </c>
      <c r="Q200" s="347" t="s">
        <v>753</v>
      </c>
    </row>
    <row r="201" spans="1:17" ht="120">
      <c r="A201" s="41"/>
      <c r="B201" s="60" t="s">
        <v>263</v>
      </c>
      <c r="C201" s="60" t="s">
        <v>107</v>
      </c>
      <c r="D201" s="233">
        <v>6</v>
      </c>
      <c r="E201" s="233">
        <v>6</v>
      </c>
      <c r="F201" s="233">
        <v>0</v>
      </c>
      <c r="G201" s="346">
        <v>6</v>
      </c>
      <c r="H201" s="346">
        <v>6</v>
      </c>
      <c r="I201" s="434">
        <v>6</v>
      </c>
      <c r="J201" s="434">
        <v>6</v>
      </c>
      <c r="K201" s="572">
        <v>6</v>
      </c>
      <c r="L201" s="572">
        <v>6</v>
      </c>
      <c r="M201" s="573">
        <v>6</v>
      </c>
      <c r="N201" s="573">
        <v>6</v>
      </c>
      <c r="O201" s="233">
        <v>6</v>
      </c>
      <c r="P201" s="95">
        <v>6</v>
      </c>
      <c r="Q201" s="347" t="s">
        <v>753</v>
      </c>
    </row>
    <row r="202" spans="1:17" ht="48">
      <c r="A202" s="41"/>
      <c r="B202" s="60" t="s">
        <v>264</v>
      </c>
      <c r="C202" s="60" t="s">
        <v>129</v>
      </c>
      <c r="D202" s="233">
        <v>0</v>
      </c>
      <c r="E202" s="233">
        <v>0</v>
      </c>
      <c r="F202" s="233">
        <v>0</v>
      </c>
      <c r="G202" s="346">
        <v>0</v>
      </c>
      <c r="H202" s="346">
        <v>15006.3</v>
      </c>
      <c r="I202" s="434">
        <v>0</v>
      </c>
      <c r="J202" s="434">
        <v>24500.799999999999</v>
      </c>
      <c r="K202" s="572">
        <v>0</v>
      </c>
      <c r="L202" s="572">
        <v>13756.2</v>
      </c>
      <c r="M202" s="573">
        <v>0</v>
      </c>
      <c r="N202" s="573">
        <v>0</v>
      </c>
      <c r="O202" s="233">
        <v>0</v>
      </c>
      <c r="P202" s="40">
        <v>0</v>
      </c>
      <c r="Q202" s="576" t="s">
        <v>753</v>
      </c>
    </row>
    <row r="203" spans="1:17" ht="12.75">
      <c r="A203" s="22" t="s">
        <v>294</v>
      </c>
      <c r="B203" s="21" t="s">
        <v>98</v>
      </c>
      <c r="C203" s="587" t="s">
        <v>616</v>
      </c>
      <c r="D203" s="588"/>
      <c r="E203" s="588"/>
      <c r="F203" s="588"/>
      <c r="G203" s="588"/>
      <c r="H203" s="588"/>
      <c r="I203" s="588"/>
      <c r="J203" s="588"/>
      <c r="K203" s="588"/>
      <c r="L203" s="588"/>
      <c r="M203" s="588"/>
      <c r="N203" s="588"/>
      <c r="O203" s="588"/>
      <c r="P203" s="588"/>
      <c r="Q203" s="589"/>
    </row>
    <row r="204" spans="1:17" ht="12.75">
      <c r="A204" s="41"/>
      <c r="B204" s="60" t="s">
        <v>136</v>
      </c>
      <c r="C204" s="597" t="s">
        <v>265</v>
      </c>
      <c r="D204" s="598"/>
      <c r="E204" s="598"/>
      <c r="F204" s="598"/>
      <c r="G204" s="598"/>
      <c r="H204" s="598"/>
      <c r="I204" s="598"/>
      <c r="J204" s="598"/>
      <c r="K204" s="598"/>
      <c r="L204" s="598"/>
      <c r="M204" s="598"/>
      <c r="N204" s="598"/>
      <c r="O204" s="598"/>
      <c r="P204" s="598"/>
      <c r="Q204" s="599"/>
    </row>
    <row r="205" spans="1:17" ht="36">
      <c r="A205" s="41"/>
      <c r="B205" s="60" t="s">
        <v>266</v>
      </c>
      <c r="C205" s="60" t="s">
        <v>79</v>
      </c>
      <c r="D205" s="233">
        <v>77.400000000000006</v>
      </c>
      <c r="E205" s="233">
        <v>73.599999999999994</v>
      </c>
      <c r="F205" s="233">
        <v>80.2</v>
      </c>
      <c r="G205" s="346">
        <v>76.92</v>
      </c>
      <c r="H205" s="346">
        <v>297.86</v>
      </c>
      <c r="I205" s="434">
        <v>76.92</v>
      </c>
      <c r="J205" s="434">
        <v>106.29</v>
      </c>
      <c r="K205" s="572">
        <v>76.92</v>
      </c>
      <c r="L205" s="572">
        <v>112.1</v>
      </c>
      <c r="M205" s="573">
        <v>76.92</v>
      </c>
      <c r="N205" s="573">
        <v>100.8</v>
      </c>
      <c r="O205" s="233">
        <v>65.040000000000006</v>
      </c>
      <c r="P205" s="233">
        <v>50.59</v>
      </c>
      <c r="Q205" s="258" t="s">
        <v>722</v>
      </c>
    </row>
    <row r="206" spans="1:17" ht="36">
      <c r="A206" s="41"/>
      <c r="B206" s="60" t="s">
        <v>267</v>
      </c>
      <c r="C206" s="60" t="s">
        <v>79</v>
      </c>
      <c r="D206" s="233">
        <v>1.32</v>
      </c>
      <c r="E206" s="233">
        <v>6.74</v>
      </c>
      <c r="F206" s="233">
        <v>9.02</v>
      </c>
      <c r="G206" s="346">
        <v>0</v>
      </c>
      <c r="H206" s="346">
        <v>0</v>
      </c>
      <c r="I206" s="434">
        <v>0</v>
      </c>
      <c r="J206" s="434">
        <v>0</v>
      </c>
      <c r="K206" s="572">
        <v>0</v>
      </c>
      <c r="L206" s="572">
        <v>0</v>
      </c>
      <c r="M206" s="573">
        <v>0.11</v>
      </c>
      <c r="N206" s="573">
        <v>2.5</v>
      </c>
      <c r="O206" s="233">
        <v>1.4E-2</v>
      </c>
      <c r="P206" s="233">
        <v>1.4E-2</v>
      </c>
      <c r="Q206" s="578" t="s">
        <v>722</v>
      </c>
    </row>
    <row r="207" spans="1:17" ht="90.75" customHeight="1">
      <c r="A207" s="41"/>
      <c r="B207" s="172" t="s">
        <v>571</v>
      </c>
      <c r="C207" s="60" t="s">
        <v>79</v>
      </c>
      <c r="D207" s="233">
        <v>0.01</v>
      </c>
      <c r="E207" s="233">
        <v>7.0000000000000007E-2</v>
      </c>
      <c r="F207" s="233">
        <v>0.11</v>
      </c>
      <c r="G207" s="346">
        <v>0.89</v>
      </c>
      <c r="H207" s="346">
        <v>1.67</v>
      </c>
      <c r="I207" s="434">
        <v>0.15</v>
      </c>
      <c r="J207" s="434">
        <v>1.56</v>
      </c>
      <c r="K207" s="572">
        <v>0.13</v>
      </c>
      <c r="L207" s="572">
        <v>0.6</v>
      </c>
      <c r="M207" s="573">
        <v>0.13</v>
      </c>
      <c r="N207" s="573">
        <v>0.18</v>
      </c>
      <c r="O207" s="233">
        <v>0.03</v>
      </c>
      <c r="P207" s="233">
        <v>0.03</v>
      </c>
      <c r="Q207" s="347" t="s">
        <v>753</v>
      </c>
    </row>
    <row r="208" spans="1:17" ht="36">
      <c r="A208" s="41"/>
      <c r="B208" s="60" t="s">
        <v>268</v>
      </c>
      <c r="C208" s="60" t="s">
        <v>129</v>
      </c>
      <c r="D208" s="233">
        <v>2300</v>
      </c>
      <c r="E208" s="233">
        <v>0</v>
      </c>
      <c r="F208" s="233">
        <v>2300</v>
      </c>
      <c r="G208" s="346">
        <v>0</v>
      </c>
      <c r="H208" s="346">
        <v>0</v>
      </c>
      <c r="I208" s="434">
        <v>0</v>
      </c>
      <c r="J208" s="434">
        <v>0</v>
      </c>
      <c r="K208" s="572">
        <v>0</v>
      </c>
      <c r="L208" s="572">
        <v>0</v>
      </c>
      <c r="M208" s="573">
        <v>0</v>
      </c>
      <c r="N208" s="573">
        <v>0</v>
      </c>
      <c r="O208" s="233">
        <v>0</v>
      </c>
      <c r="P208" s="233">
        <v>0</v>
      </c>
      <c r="Q208" s="347" t="s">
        <v>753</v>
      </c>
    </row>
    <row r="209" spans="1:17" ht="12.75">
      <c r="A209" s="22" t="s">
        <v>295</v>
      </c>
      <c r="B209" s="21" t="s">
        <v>269</v>
      </c>
      <c r="C209" s="587" t="s">
        <v>594</v>
      </c>
      <c r="D209" s="588"/>
      <c r="E209" s="588"/>
      <c r="F209" s="588"/>
      <c r="G209" s="588"/>
      <c r="H209" s="588"/>
      <c r="I209" s="588"/>
      <c r="J209" s="588"/>
      <c r="K209" s="588"/>
      <c r="L209" s="588"/>
      <c r="M209" s="588"/>
      <c r="N209" s="588"/>
      <c r="O209" s="588"/>
      <c r="P209" s="588"/>
      <c r="Q209" s="589"/>
    </row>
    <row r="210" spans="1:17" ht="37.5" customHeight="1">
      <c r="A210" s="41"/>
      <c r="B210" s="60" t="s">
        <v>136</v>
      </c>
      <c r="C210" s="597" t="s">
        <v>270</v>
      </c>
      <c r="D210" s="598"/>
      <c r="E210" s="598"/>
      <c r="F210" s="598"/>
      <c r="G210" s="598"/>
      <c r="H210" s="598"/>
      <c r="I210" s="598"/>
      <c r="J210" s="598"/>
      <c r="K210" s="598"/>
      <c r="L210" s="598"/>
      <c r="M210" s="598"/>
      <c r="N210" s="598"/>
      <c r="O210" s="598"/>
      <c r="P210" s="598"/>
      <c r="Q210" s="599"/>
    </row>
    <row r="211" spans="1:17" ht="36">
      <c r="A211" s="41"/>
      <c r="B211" s="60" t="s">
        <v>271</v>
      </c>
      <c r="C211" s="60" t="s">
        <v>79</v>
      </c>
      <c r="D211" s="233">
        <v>47.66</v>
      </c>
      <c r="E211" s="233" t="s">
        <v>628</v>
      </c>
      <c r="F211" s="233">
        <v>80</v>
      </c>
      <c r="G211" s="346">
        <v>25</v>
      </c>
      <c r="H211" s="346">
        <v>24</v>
      </c>
      <c r="I211" s="434">
        <v>54.76</v>
      </c>
      <c r="J211" s="434">
        <v>35.479999999999997</v>
      </c>
      <c r="K211" s="572">
        <v>49</v>
      </c>
      <c r="L211" s="572">
        <v>57</v>
      </c>
      <c r="M211" s="573" t="s">
        <v>376</v>
      </c>
      <c r="N211" s="573">
        <v>98.6</v>
      </c>
      <c r="O211" s="257" t="s">
        <v>553</v>
      </c>
      <c r="P211" s="257" t="s">
        <v>553</v>
      </c>
      <c r="Q211" s="433" t="s">
        <v>753</v>
      </c>
    </row>
    <row r="212" spans="1:17" ht="24">
      <c r="A212" s="41"/>
      <c r="B212" s="60" t="s">
        <v>272</v>
      </c>
      <c r="C212" s="60" t="s">
        <v>79</v>
      </c>
      <c r="D212" s="233">
        <v>50</v>
      </c>
      <c r="E212" s="233">
        <v>100</v>
      </c>
      <c r="F212" s="233">
        <v>70</v>
      </c>
      <c r="G212" s="346">
        <v>100</v>
      </c>
      <c r="H212" s="346">
        <v>100</v>
      </c>
      <c r="I212" s="434">
        <v>100</v>
      </c>
      <c r="J212" s="434">
        <v>133</v>
      </c>
      <c r="K212" s="572">
        <v>100</v>
      </c>
      <c r="L212" s="572">
        <v>100</v>
      </c>
      <c r="M212" s="577">
        <v>100</v>
      </c>
      <c r="N212" s="573">
        <v>100</v>
      </c>
      <c r="O212" s="40">
        <v>100</v>
      </c>
      <c r="P212" s="40">
        <v>100</v>
      </c>
      <c r="Q212" s="433" t="s">
        <v>753</v>
      </c>
    </row>
    <row r="213" spans="1:17" ht="84">
      <c r="A213" s="41"/>
      <c r="B213" s="60" t="s">
        <v>273</v>
      </c>
      <c r="C213" s="60" t="s">
        <v>79</v>
      </c>
      <c r="D213" s="233">
        <v>0</v>
      </c>
      <c r="E213" s="233">
        <v>0</v>
      </c>
      <c r="F213" s="233">
        <v>0</v>
      </c>
      <c r="G213" s="346">
        <v>0</v>
      </c>
      <c r="H213" s="346">
        <v>0</v>
      </c>
      <c r="I213" s="434">
        <v>0</v>
      </c>
      <c r="J213" s="434">
        <v>0</v>
      </c>
      <c r="K213" s="572">
        <v>0</v>
      </c>
      <c r="L213" s="572">
        <v>0</v>
      </c>
      <c r="M213" s="573">
        <v>0</v>
      </c>
      <c r="N213" s="573">
        <v>0</v>
      </c>
      <c r="O213" s="155">
        <v>100</v>
      </c>
      <c r="P213" s="155">
        <v>100</v>
      </c>
      <c r="Q213" s="257"/>
    </row>
    <row r="214" spans="1:17" ht="60">
      <c r="A214" s="41"/>
      <c r="B214" s="60" t="s">
        <v>274</v>
      </c>
      <c r="C214" s="60" t="s">
        <v>79</v>
      </c>
      <c r="D214" s="233">
        <v>100</v>
      </c>
      <c r="E214" s="233" t="s">
        <v>563</v>
      </c>
      <c r="F214" s="233">
        <v>0</v>
      </c>
      <c r="G214" s="346">
        <v>0</v>
      </c>
      <c r="H214" s="346">
        <v>0</v>
      </c>
      <c r="I214" s="434">
        <v>0</v>
      </c>
      <c r="J214" s="434">
        <v>0</v>
      </c>
      <c r="K214" s="572">
        <v>0</v>
      </c>
      <c r="L214" s="572">
        <v>0</v>
      </c>
      <c r="M214" s="573" t="s">
        <v>563</v>
      </c>
      <c r="N214" s="573">
        <v>0</v>
      </c>
      <c r="O214" s="257" t="s">
        <v>563</v>
      </c>
      <c r="P214" s="257" t="s">
        <v>563</v>
      </c>
      <c r="Q214" s="257" t="s">
        <v>724</v>
      </c>
    </row>
    <row r="215" spans="1:17" ht="60">
      <c r="A215" s="41"/>
      <c r="B215" s="60" t="s">
        <v>275</v>
      </c>
      <c r="C215" s="60" t="s">
        <v>79</v>
      </c>
      <c r="D215" s="233">
        <v>100</v>
      </c>
      <c r="E215" s="233">
        <v>100</v>
      </c>
      <c r="F215" s="233">
        <v>100</v>
      </c>
      <c r="G215" s="346">
        <v>0</v>
      </c>
      <c r="H215" s="346">
        <v>0</v>
      </c>
      <c r="I215" s="434">
        <v>0</v>
      </c>
      <c r="J215" s="434">
        <v>0</v>
      </c>
      <c r="K215" s="572">
        <v>100</v>
      </c>
      <c r="L215" s="572">
        <v>100</v>
      </c>
      <c r="M215" s="573">
        <v>100</v>
      </c>
      <c r="N215" s="573">
        <v>100</v>
      </c>
      <c r="O215" s="40">
        <v>100</v>
      </c>
      <c r="P215" s="40">
        <v>100</v>
      </c>
      <c r="Q215" s="433" t="s">
        <v>753</v>
      </c>
    </row>
    <row r="216" spans="1:17" ht="72">
      <c r="A216" s="41"/>
      <c r="B216" s="60" t="s">
        <v>276</v>
      </c>
      <c r="C216" s="60" t="s">
        <v>79</v>
      </c>
      <c r="D216" s="233">
        <v>100</v>
      </c>
      <c r="E216" s="233">
        <v>100</v>
      </c>
      <c r="F216" s="233">
        <v>100</v>
      </c>
      <c r="G216" s="346">
        <v>0</v>
      </c>
      <c r="H216" s="346">
        <v>0</v>
      </c>
      <c r="I216" s="434">
        <v>100</v>
      </c>
      <c r="J216" s="434">
        <v>100</v>
      </c>
      <c r="K216" s="572">
        <v>100</v>
      </c>
      <c r="L216" s="572">
        <v>100</v>
      </c>
      <c r="M216" s="573">
        <v>100</v>
      </c>
      <c r="N216" s="573">
        <v>100</v>
      </c>
      <c r="O216" s="40">
        <v>100</v>
      </c>
      <c r="P216" s="40">
        <v>100</v>
      </c>
      <c r="Q216" s="347" t="s">
        <v>753</v>
      </c>
    </row>
    <row r="217" spans="1:17" ht="48">
      <c r="A217" s="62"/>
      <c r="B217" s="61" t="s">
        <v>277</v>
      </c>
      <c r="C217" s="61" t="s">
        <v>107</v>
      </c>
      <c r="D217" s="233">
        <v>2</v>
      </c>
      <c r="E217" s="233">
        <v>2</v>
      </c>
      <c r="F217" s="233">
        <v>2</v>
      </c>
      <c r="G217" s="346">
        <v>0</v>
      </c>
      <c r="H217" s="346">
        <v>0</v>
      </c>
      <c r="I217" s="434">
        <v>0</v>
      </c>
      <c r="J217" s="434">
        <v>0</v>
      </c>
      <c r="K217" s="572">
        <v>2</v>
      </c>
      <c r="L217" s="572">
        <v>2</v>
      </c>
      <c r="M217" s="573">
        <v>2</v>
      </c>
      <c r="N217" s="573">
        <v>2</v>
      </c>
      <c r="O217" s="61">
        <v>2</v>
      </c>
      <c r="P217" s="61">
        <v>2</v>
      </c>
      <c r="Q217" s="433" t="s">
        <v>753</v>
      </c>
    </row>
    <row r="218" spans="1:17" ht="31.5" customHeight="1">
      <c r="A218" s="63">
        <v>10</v>
      </c>
      <c r="B218" s="608" t="s">
        <v>617</v>
      </c>
      <c r="C218" s="609"/>
      <c r="D218" s="609"/>
      <c r="E218" s="609"/>
      <c r="F218" s="609"/>
      <c r="G218" s="609"/>
      <c r="H218" s="609"/>
      <c r="I218" s="609"/>
      <c r="J218" s="609"/>
      <c r="K218" s="609"/>
      <c r="L218" s="609"/>
      <c r="M218" s="609"/>
      <c r="N218" s="609"/>
      <c r="O218" s="609"/>
      <c r="P218" s="609"/>
      <c r="Q218" s="609"/>
    </row>
    <row r="219" spans="1:17" ht="28.5" customHeight="1">
      <c r="A219" s="62"/>
      <c r="B219" s="61" t="s">
        <v>99</v>
      </c>
      <c r="C219" s="590" t="s">
        <v>911</v>
      </c>
      <c r="D219" s="591"/>
      <c r="E219" s="591"/>
      <c r="F219" s="591"/>
      <c r="G219" s="591"/>
      <c r="H219" s="591"/>
      <c r="I219" s="591"/>
      <c r="J219" s="591"/>
      <c r="K219" s="591"/>
      <c r="L219" s="591"/>
      <c r="M219" s="591"/>
      <c r="N219" s="591"/>
      <c r="O219" s="591"/>
      <c r="P219" s="591"/>
      <c r="Q219" s="591"/>
    </row>
    <row r="220" spans="1:17" ht="24">
      <c r="A220" s="62"/>
      <c r="B220" s="61" t="s">
        <v>296</v>
      </c>
      <c r="C220" s="61" t="s">
        <v>79</v>
      </c>
      <c r="D220" s="233">
        <v>15</v>
      </c>
      <c r="E220" s="233">
        <v>15</v>
      </c>
      <c r="F220" s="233">
        <v>15</v>
      </c>
      <c r="G220" s="346">
        <v>15</v>
      </c>
      <c r="H220" s="346">
        <v>15</v>
      </c>
      <c r="I220" s="434">
        <v>15</v>
      </c>
      <c r="J220" s="434">
        <v>15</v>
      </c>
      <c r="K220" s="567">
        <v>15</v>
      </c>
      <c r="L220" s="567">
        <v>15</v>
      </c>
      <c r="M220" s="566">
        <v>15</v>
      </c>
      <c r="N220" s="566">
        <v>15</v>
      </c>
      <c r="O220" s="61">
        <v>15</v>
      </c>
      <c r="P220" s="61">
        <v>14</v>
      </c>
      <c r="Q220" s="565" t="s">
        <v>753</v>
      </c>
    </row>
    <row r="221" spans="1:17" ht="24">
      <c r="A221" s="169"/>
      <c r="B221" s="168" t="s">
        <v>568</v>
      </c>
      <c r="C221" s="565" t="s">
        <v>457</v>
      </c>
      <c r="D221" s="233">
        <v>512</v>
      </c>
      <c r="E221" s="233">
        <v>836</v>
      </c>
      <c r="F221" s="233">
        <v>836</v>
      </c>
      <c r="G221" s="346">
        <v>208</v>
      </c>
      <c r="H221" s="346">
        <v>192</v>
      </c>
      <c r="I221" s="434">
        <v>416</v>
      </c>
      <c r="J221" s="434">
        <v>400</v>
      </c>
      <c r="K221" s="567">
        <v>624</v>
      </c>
      <c r="L221" s="567">
        <v>576</v>
      </c>
      <c r="M221" s="566">
        <v>756</v>
      </c>
      <c r="N221" s="566">
        <v>756</v>
      </c>
      <c r="O221" s="168">
        <v>832</v>
      </c>
      <c r="P221" s="168">
        <v>832</v>
      </c>
      <c r="Q221" s="565" t="s">
        <v>753</v>
      </c>
    </row>
    <row r="222" spans="1:17" ht="24">
      <c r="A222" s="119"/>
      <c r="B222" s="565" t="s">
        <v>912</v>
      </c>
      <c r="C222" s="118" t="s">
        <v>79</v>
      </c>
      <c r="D222" s="233">
        <v>0.38</v>
      </c>
      <c r="E222" s="233">
        <v>1</v>
      </c>
      <c r="F222" s="233">
        <v>0.38</v>
      </c>
      <c r="G222" s="346">
        <v>1</v>
      </c>
      <c r="H222" s="346">
        <v>0.38</v>
      </c>
      <c r="I222" s="434">
        <v>1</v>
      </c>
      <c r="J222" s="434">
        <v>0.38</v>
      </c>
      <c r="K222" s="567">
        <v>1</v>
      </c>
      <c r="L222" s="567">
        <v>0</v>
      </c>
      <c r="M222" s="566">
        <v>0</v>
      </c>
      <c r="N222" s="566">
        <v>0</v>
      </c>
      <c r="O222" s="118">
        <v>0</v>
      </c>
      <c r="P222" s="118">
        <v>0</v>
      </c>
      <c r="Q222" s="565" t="s">
        <v>753</v>
      </c>
    </row>
    <row r="223" spans="1:17" ht="24">
      <c r="A223" s="568"/>
      <c r="B223" s="565" t="s">
        <v>913</v>
      </c>
      <c r="C223" s="565" t="s">
        <v>457</v>
      </c>
      <c r="D223" s="567">
        <v>0</v>
      </c>
      <c r="E223" s="567">
        <v>0</v>
      </c>
      <c r="F223" s="567">
        <v>0</v>
      </c>
      <c r="G223" s="567">
        <v>311</v>
      </c>
      <c r="H223" s="567">
        <v>0</v>
      </c>
      <c r="I223" s="567">
        <v>311</v>
      </c>
      <c r="J223" s="567">
        <v>0</v>
      </c>
      <c r="K223" s="567">
        <v>311</v>
      </c>
      <c r="L223" s="567">
        <v>0</v>
      </c>
      <c r="M223" s="566">
        <v>311</v>
      </c>
      <c r="N223" s="566">
        <v>311</v>
      </c>
      <c r="O223" s="565">
        <v>0</v>
      </c>
      <c r="P223" s="565">
        <v>0</v>
      </c>
      <c r="Q223" s="565" t="s">
        <v>753</v>
      </c>
    </row>
    <row r="224" spans="1:17" ht="17.25" customHeight="1">
      <c r="A224" s="62"/>
      <c r="B224" s="61" t="s">
        <v>101</v>
      </c>
      <c r="C224" s="590" t="s">
        <v>914</v>
      </c>
      <c r="D224" s="591"/>
      <c r="E224" s="591"/>
      <c r="F224" s="591"/>
      <c r="G224" s="591"/>
      <c r="H224" s="591"/>
      <c r="I224" s="591"/>
      <c r="J224" s="591"/>
      <c r="K224" s="591"/>
      <c r="L224" s="591"/>
      <c r="M224" s="591"/>
      <c r="N224" s="591"/>
      <c r="O224" s="591"/>
      <c r="P224" s="591"/>
      <c r="Q224" s="591"/>
    </row>
    <row r="225" spans="1:17" ht="12.75">
      <c r="A225" s="22" t="s">
        <v>300</v>
      </c>
      <c r="B225" s="21" t="s">
        <v>106</v>
      </c>
      <c r="C225" s="603" t="s">
        <v>434</v>
      </c>
      <c r="D225" s="604"/>
      <c r="E225" s="604"/>
      <c r="F225" s="604"/>
      <c r="G225" s="604"/>
      <c r="H225" s="604"/>
      <c r="I225" s="604"/>
      <c r="J225" s="604"/>
      <c r="K225" s="604"/>
      <c r="L225" s="604"/>
      <c r="M225" s="604"/>
      <c r="N225" s="604"/>
      <c r="O225" s="604"/>
      <c r="P225" s="604"/>
      <c r="Q225" s="604"/>
    </row>
    <row r="226" spans="1:17" ht="36">
      <c r="A226" s="62"/>
      <c r="B226" s="61" t="s">
        <v>297</v>
      </c>
      <c r="C226" s="61" t="s">
        <v>79</v>
      </c>
      <c r="D226" s="233">
        <v>88</v>
      </c>
      <c r="E226" s="233">
        <v>88.5</v>
      </c>
      <c r="F226" s="233">
        <v>88.5</v>
      </c>
      <c r="G226" s="346">
        <v>88.5</v>
      </c>
      <c r="H226" s="346">
        <v>88</v>
      </c>
      <c r="I226" s="434">
        <v>88.5</v>
      </c>
      <c r="J226" s="434">
        <v>0</v>
      </c>
      <c r="K226" s="567">
        <v>88.5</v>
      </c>
      <c r="L226" s="567">
        <v>88.5</v>
      </c>
      <c r="M226" s="566">
        <v>88.5</v>
      </c>
      <c r="N226" s="566">
        <v>88.5</v>
      </c>
      <c r="O226" s="233">
        <v>90.5</v>
      </c>
      <c r="P226" s="61">
        <v>90.5</v>
      </c>
      <c r="Q226" s="565" t="s">
        <v>753</v>
      </c>
    </row>
    <row r="227" spans="1:17" ht="27.75" customHeight="1">
      <c r="A227" s="62"/>
      <c r="B227" s="565" t="s">
        <v>915</v>
      </c>
      <c r="C227" s="61" t="s">
        <v>79</v>
      </c>
      <c r="D227" s="233">
        <v>88</v>
      </c>
      <c r="E227" s="233">
        <v>89</v>
      </c>
      <c r="F227" s="233">
        <v>89</v>
      </c>
      <c r="G227" s="346">
        <v>90</v>
      </c>
      <c r="H227" s="346">
        <v>89</v>
      </c>
      <c r="I227" s="434">
        <v>90</v>
      </c>
      <c r="J227" s="434">
        <v>89</v>
      </c>
      <c r="K227" s="567">
        <v>90</v>
      </c>
      <c r="L227" s="567">
        <v>90</v>
      </c>
      <c r="M227" s="566">
        <v>90</v>
      </c>
      <c r="N227" s="566">
        <v>90</v>
      </c>
      <c r="O227" s="233">
        <v>95</v>
      </c>
      <c r="P227" s="61">
        <v>95</v>
      </c>
      <c r="Q227" s="565" t="s">
        <v>753</v>
      </c>
    </row>
    <row r="228" spans="1:17" ht="18" customHeight="1">
      <c r="A228" s="62"/>
      <c r="B228" s="565" t="s">
        <v>100</v>
      </c>
      <c r="C228" s="590" t="s">
        <v>916</v>
      </c>
      <c r="D228" s="591"/>
      <c r="E228" s="591"/>
      <c r="F228" s="591"/>
      <c r="G228" s="591"/>
      <c r="H228" s="591"/>
      <c r="I228" s="591"/>
      <c r="J228" s="591"/>
      <c r="K228" s="591"/>
      <c r="L228" s="591"/>
      <c r="M228" s="591"/>
      <c r="N228" s="591"/>
      <c r="O228" s="591"/>
      <c r="P228" s="591"/>
      <c r="Q228" s="591"/>
    </row>
    <row r="229" spans="1:17" ht="12.75">
      <c r="A229" s="22" t="s">
        <v>302</v>
      </c>
      <c r="B229" s="566" t="s">
        <v>98</v>
      </c>
      <c r="C229" s="603" t="s">
        <v>917</v>
      </c>
      <c r="D229" s="604"/>
      <c r="E229" s="604"/>
      <c r="F229" s="604"/>
      <c r="G229" s="604"/>
      <c r="H229" s="604"/>
      <c r="I229" s="604"/>
      <c r="J229" s="604"/>
      <c r="K229" s="604"/>
      <c r="L229" s="604"/>
      <c r="M229" s="604"/>
      <c r="N229" s="604"/>
      <c r="O229" s="604"/>
      <c r="P229" s="604"/>
      <c r="Q229" s="604"/>
    </row>
    <row r="230" spans="1:17" ht="24" customHeight="1">
      <c r="A230" s="125"/>
      <c r="B230" s="124" t="s">
        <v>415</v>
      </c>
      <c r="C230" s="124" t="s">
        <v>79</v>
      </c>
      <c r="D230" s="233">
        <v>512</v>
      </c>
      <c r="E230" s="233">
        <v>836</v>
      </c>
      <c r="F230" s="233">
        <v>836</v>
      </c>
      <c r="G230" s="346">
        <v>208</v>
      </c>
      <c r="H230" s="346">
        <v>192</v>
      </c>
      <c r="I230" s="434">
        <v>416</v>
      </c>
      <c r="J230" s="434">
        <v>400</v>
      </c>
      <c r="K230" s="567">
        <v>624</v>
      </c>
      <c r="L230" s="567">
        <v>576</v>
      </c>
      <c r="M230" s="566">
        <v>756</v>
      </c>
      <c r="N230" s="566">
        <v>756</v>
      </c>
      <c r="O230" s="233">
        <v>832</v>
      </c>
      <c r="P230" s="124">
        <v>832</v>
      </c>
      <c r="Q230" s="565" t="s">
        <v>753</v>
      </c>
    </row>
    <row r="231" spans="1:17" ht="37.5" customHeight="1">
      <c r="A231" s="62"/>
      <c r="B231" s="565" t="s">
        <v>407</v>
      </c>
      <c r="C231" s="590" t="s">
        <v>919</v>
      </c>
      <c r="D231" s="591"/>
      <c r="E231" s="591"/>
      <c r="F231" s="591"/>
      <c r="G231" s="591"/>
      <c r="H231" s="591"/>
      <c r="I231" s="591"/>
      <c r="J231" s="591"/>
      <c r="K231" s="591"/>
      <c r="L231" s="591"/>
      <c r="M231" s="591"/>
      <c r="N231" s="591"/>
      <c r="O231" s="591"/>
      <c r="P231" s="591"/>
      <c r="Q231" s="591"/>
    </row>
    <row r="232" spans="1:17" ht="12.75">
      <c r="A232" s="22" t="s">
        <v>303</v>
      </c>
      <c r="B232" s="566" t="s">
        <v>126</v>
      </c>
      <c r="C232" s="603" t="s">
        <v>918</v>
      </c>
      <c r="D232" s="604"/>
      <c r="E232" s="604"/>
      <c r="F232" s="604"/>
      <c r="G232" s="604"/>
      <c r="H232" s="604"/>
      <c r="I232" s="604"/>
      <c r="J232" s="604"/>
      <c r="K232" s="604"/>
      <c r="L232" s="604"/>
      <c r="M232" s="604"/>
      <c r="N232" s="604"/>
      <c r="O232" s="604"/>
      <c r="P232" s="604"/>
      <c r="Q232" s="604"/>
    </row>
    <row r="233" spans="1:17" ht="24">
      <c r="A233" s="62"/>
      <c r="B233" s="61" t="s">
        <v>299</v>
      </c>
      <c r="C233" s="61" t="s">
        <v>79</v>
      </c>
      <c r="D233" s="233">
        <v>0.1</v>
      </c>
      <c r="E233" s="233">
        <v>0.3</v>
      </c>
      <c r="F233" s="233">
        <v>0.2</v>
      </c>
      <c r="G233" s="346">
        <v>0.2</v>
      </c>
      <c r="H233" s="346">
        <v>0</v>
      </c>
      <c r="I233" s="434">
        <v>0.2</v>
      </c>
      <c r="J233" s="434">
        <v>0</v>
      </c>
      <c r="K233" s="567">
        <v>0.2</v>
      </c>
      <c r="L233" s="567">
        <v>0</v>
      </c>
      <c r="M233" s="566">
        <v>0</v>
      </c>
      <c r="N233" s="566">
        <v>0</v>
      </c>
      <c r="O233" s="61">
        <v>0</v>
      </c>
      <c r="P233" s="61">
        <v>0</v>
      </c>
      <c r="Q233" s="565" t="s">
        <v>753</v>
      </c>
    </row>
    <row r="234" spans="1:17" ht="41.25" customHeight="1">
      <c r="A234" s="125"/>
      <c r="B234" s="565" t="s">
        <v>921</v>
      </c>
      <c r="C234" s="565" t="s">
        <v>920</v>
      </c>
      <c r="D234" s="233">
        <v>0</v>
      </c>
      <c r="E234" s="233">
        <v>35</v>
      </c>
      <c r="F234" s="233">
        <v>0</v>
      </c>
      <c r="G234" s="346">
        <v>311</v>
      </c>
      <c r="H234" s="346">
        <v>0</v>
      </c>
      <c r="I234" s="434">
        <v>311</v>
      </c>
      <c r="J234" s="434">
        <v>0</v>
      </c>
      <c r="K234" s="567">
        <v>311</v>
      </c>
      <c r="L234" s="567">
        <v>0</v>
      </c>
      <c r="M234" s="566">
        <v>311</v>
      </c>
      <c r="N234" s="566">
        <v>311</v>
      </c>
      <c r="O234" s="124">
        <v>0</v>
      </c>
      <c r="P234" s="124">
        <v>0</v>
      </c>
      <c r="Q234" s="565" t="s">
        <v>753</v>
      </c>
    </row>
    <row r="235" spans="1:17" ht="20.25" customHeight="1">
      <c r="A235" s="62"/>
      <c r="B235" s="565" t="s">
        <v>298</v>
      </c>
      <c r="C235" s="590" t="s">
        <v>924</v>
      </c>
      <c r="D235" s="591"/>
      <c r="E235" s="591"/>
      <c r="F235" s="591"/>
      <c r="G235" s="591"/>
      <c r="H235" s="591"/>
      <c r="I235" s="591"/>
      <c r="J235" s="591"/>
      <c r="K235" s="591"/>
      <c r="L235" s="591"/>
      <c r="M235" s="591"/>
      <c r="N235" s="591"/>
      <c r="O235" s="591"/>
      <c r="P235" s="591"/>
      <c r="Q235" s="591"/>
    </row>
    <row r="236" spans="1:17" ht="12.75">
      <c r="A236" s="22" t="s">
        <v>304</v>
      </c>
      <c r="B236" s="566" t="s">
        <v>130</v>
      </c>
      <c r="C236" s="603" t="s">
        <v>437</v>
      </c>
      <c r="D236" s="604"/>
      <c r="E236" s="604"/>
      <c r="F236" s="604"/>
      <c r="G236" s="604"/>
      <c r="H236" s="604"/>
      <c r="I236" s="604"/>
      <c r="J236" s="604"/>
      <c r="K236" s="604"/>
      <c r="L236" s="604"/>
      <c r="M236" s="604"/>
      <c r="N236" s="604"/>
      <c r="O236" s="604"/>
      <c r="P236" s="604"/>
      <c r="Q236" s="604"/>
    </row>
    <row r="237" spans="1:17" ht="30" customHeight="1">
      <c r="A237" s="62"/>
      <c r="B237" s="124" t="s">
        <v>416</v>
      </c>
      <c r="C237" s="61" t="s">
        <v>79</v>
      </c>
      <c r="D237" s="233">
        <v>65.7</v>
      </c>
      <c r="E237" s="233">
        <v>85</v>
      </c>
      <c r="F237" s="233">
        <v>95.2</v>
      </c>
      <c r="G237" s="346">
        <v>60</v>
      </c>
      <c r="H237" s="346">
        <v>6.53</v>
      </c>
      <c r="I237" s="434">
        <v>95.4</v>
      </c>
      <c r="J237" s="434">
        <v>59</v>
      </c>
      <c r="K237" s="567">
        <v>95.4</v>
      </c>
      <c r="L237" s="567">
        <v>65</v>
      </c>
      <c r="M237" s="566">
        <v>95.4</v>
      </c>
      <c r="N237" s="566">
        <v>92.8</v>
      </c>
      <c r="O237" s="233">
        <v>95.4</v>
      </c>
      <c r="P237" s="61">
        <v>95.4</v>
      </c>
      <c r="Q237" s="565" t="s">
        <v>922</v>
      </c>
    </row>
    <row r="238" spans="1:17" ht="24">
      <c r="A238" s="62"/>
      <c r="B238" s="565" t="s">
        <v>923</v>
      </c>
      <c r="C238" s="61" t="s">
        <v>79</v>
      </c>
      <c r="D238" s="233">
        <v>80</v>
      </c>
      <c r="E238" s="233">
        <v>80</v>
      </c>
      <c r="F238" s="233">
        <v>80</v>
      </c>
      <c r="G238" s="346">
        <v>80</v>
      </c>
      <c r="H238" s="346">
        <v>3.98</v>
      </c>
      <c r="I238" s="434">
        <v>82</v>
      </c>
      <c r="J238" s="434">
        <v>0</v>
      </c>
      <c r="K238" s="567">
        <v>82</v>
      </c>
      <c r="L238" s="567">
        <v>0</v>
      </c>
      <c r="M238" s="566">
        <v>82</v>
      </c>
      <c r="N238" s="566">
        <v>82</v>
      </c>
      <c r="O238" s="233">
        <v>84</v>
      </c>
      <c r="P238" s="61">
        <v>85</v>
      </c>
      <c r="Q238" s="565" t="s">
        <v>753</v>
      </c>
    </row>
    <row r="239" spans="1:17" ht="15.75">
      <c r="A239" s="132">
        <v>11</v>
      </c>
      <c r="B239" s="600" t="s">
        <v>620</v>
      </c>
      <c r="C239" s="601"/>
      <c r="D239" s="601"/>
      <c r="E239" s="601"/>
      <c r="F239" s="601"/>
      <c r="G239" s="601"/>
      <c r="H239" s="601"/>
      <c r="I239" s="601"/>
      <c r="J239" s="601"/>
      <c r="K239" s="601"/>
      <c r="L239" s="601"/>
      <c r="M239" s="601"/>
      <c r="N239" s="601"/>
      <c r="O239" s="601"/>
      <c r="P239" s="601"/>
      <c r="Q239" s="602"/>
    </row>
    <row r="240" spans="1:17" ht="12.75">
      <c r="A240" s="133"/>
      <c r="B240" s="131" t="s">
        <v>99</v>
      </c>
      <c r="C240" s="597" t="s">
        <v>419</v>
      </c>
      <c r="D240" s="598"/>
      <c r="E240" s="598"/>
      <c r="F240" s="598"/>
      <c r="G240" s="598"/>
      <c r="H240" s="598"/>
      <c r="I240" s="598"/>
      <c r="J240" s="598"/>
      <c r="K240" s="598"/>
      <c r="L240" s="598"/>
      <c r="M240" s="598"/>
      <c r="N240" s="598"/>
      <c r="O240" s="598"/>
      <c r="P240" s="598"/>
      <c r="Q240" s="599"/>
    </row>
    <row r="241" spans="1:17" ht="51.75" customHeight="1">
      <c r="A241" s="133"/>
      <c r="B241" s="131" t="s">
        <v>420</v>
      </c>
      <c r="C241" s="131" t="s">
        <v>107</v>
      </c>
      <c r="D241" s="233">
        <v>12</v>
      </c>
      <c r="E241" s="233">
        <v>13</v>
      </c>
      <c r="F241" s="233">
        <v>13</v>
      </c>
      <c r="G241" s="346">
        <v>3</v>
      </c>
      <c r="H241" s="346">
        <v>3</v>
      </c>
      <c r="I241" s="442">
        <v>6</v>
      </c>
      <c r="J241" s="442">
        <v>6</v>
      </c>
      <c r="K241" s="567">
        <v>10</v>
      </c>
      <c r="L241" s="567">
        <v>10</v>
      </c>
      <c r="M241" s="566">
        <v>14</v>
      </c>
      <c r="N241" s="566">
        <v>14</v>
      </c>
      <c r="O241" s="131">
        <v>15</v>
      </c>
      <c r="P241" s="131">
        <v>15</v>
      </c>
      <c r="Q241" s="347" t="s">
        <v>753</v>
      </c>
    </row>
    <row r="242" spans="1:17" ht="60">
      <c r="A242" s="133"/>
      <c r="B242" s="131" t="s">
        <v>421</v>
      </c>
      <c r="C242" s="131" t="s">
        <v>107</v>
      </c>
      <c r="D242" s="233">
        <v>8</v>
      </c>
      <c r="E242" s="233">
        <v>9</v>
      </c>
      <c r="F242" s="233">
        <v>9</v>
      </c>
      <c r="G242" s="346">
        <v>3</v>
      </c>
      <c r="H242" s="346">
        <v>3</v>
      </c>
      <c r="I242" s="442">
        <v>5</v>
      </c>
      <c r="J242" s="442">
        <v>5</v>
      </c>
      <c r="K242" s="567">
        <v>8</v>
      </c>
      <c r="L242" s="567">
        <v>8</v>
      </c>
      <c r="M242" s="566">
        <v>10</v>
      </c>
      <c r="N242" s="566">
        <v>10</v>
      </c>
      <c r="O242" s="131">
        <v>11</v>
      </c>
      <c r="P242" s="131">
        <v>11</v>
      </c>
      <c r="Q242" s="347" t="s">
        <v>753</v>
      </c>
    </row>
    <row r="243" spans="1:17" ht="24">
      <c r="A243" s="133"/>
      <c r="B243" s="131" t="s">
        <v>422</v>
      </c>
      <c r="C243" s="131" t="s">
        <v>107</v>
      </c>
      <c r="D243" s="233">
        <v>0</v>
      </c>
      <c r="E243" s="233">
        <v>0</v>
      </c>
      <c r="F243" s="233">
        <v>0</v>
      </c>
      <c r="G243" s="346">
        <v>0</v>
      </c>
      <c r="H243" s="346">
        <v>0</v>
      </c>
      <c r="I243" s="442">
        <v>0</v>
      </c>
      <c r="J243" s="442">
        <v>0</v>
      </c>
      <c r="K243" s="567">
        <v>0</v>
      </c>
      <c r="L243" s="567">
        <v>0</v>
      </c>
      <c r="M243" s="566">
        <v>0</v>
      </c>
      <c r="N243" s="566">
        <v>0</v>
      </c>
      <c r="O243" s="131">
        <v>0</v>
      </c>
      <c r="P243" s="131">
        <v>0</v>
      </c>
      <c r="Q243" s="347" t="s">
        <v>753</v>
      </c>
    </row>
    <row r="244" spans="1:17" ht="36">
      <c r="A244" s="133"/>
      <c r="B244" s="131" t="s">
        <v>423</v>
      </c>
      <c r="C244" s="131" t="s">
        <v>107</v>
      </c>
      <c r="D244" s="233">
        <v>0</v>
      </c>
      <c r="E244" s="233">
        <v>0</v>
      </c>
      <c r="F244" s="233">
        <v>0</v>
      </c>
      <c r="G244" s="346">
        <v>0</v>
      </c>
      <c r="H244" s="346">
        <v>0</v>
      </c>
      <c r="I244" s="442">
        <v>0</v>
      </c>
      <c r="J244" s="442">
        <v>0</v>
      </c>
      <c r="K244" s="567">
        <v>0</v>
      </c>
      <c r="L244" s="567">
        <v>0</v>
      </c>
      <c r="M244" s="566">
        <v>0</v>
      </c>
      <c r="N244" s="566">
        <v>0</v>
      </c>
      <c r="O244" s="131">
        <v>0</v>
      </c>
      <c r="P244" s="131">
        <v>0</v>
      </c>
      <c r="Q244" s="347" t="s">
        <v>753</v>
      </c>
    </row>
    <row r="245" spans="1:17" ht="12.75">
      <c r="A245" s="140"/>
      <c r="B245" s="139" t="s">
        <v>101</v>
      </c>
      <c r="C245" s="590" t="s">
        <v>455</v>
      </c>
      <c r="D245" s="591"/>
      <c r="E245" s="591"/>
      <c r="F245" s="591"/>
      <c r="G245" s="591"/>
      <c r="H245" s="591"/>
      <c r="I245" s="591"/>
      <c r="J245" s="591"/>
      <c r="K245" s="591"/>
      <c r="L245" s="591"/>
      <c r="M245" s="591"/>
      <c r="N245" s="591"/>
      <c r="O245" s="591"/>
      <c r="P245" s="591"/>
      <c r="Q245" s="591"/>
    </row>
    <row r="246" spans="1:17" ht="60">
      <c r="A246" s="140"/>
      <c r="B246" s="139" t="s">
        <v>456</v>
      </c>
      <c r="C246" s="139" t="s">
        <v>457</v>
      </c>
      <c r="D246" s="233">
        <v>0</v>
      </c>
      <c r="E246" s="233">
        <v>1500</v>
      </c>
      <c r="F246" s="233">
        <v>1500</v>
      </c>
      <c r="G246" s="346">
        <v>0</v>
      </c>
      <c r="H246" s="346">
        <v>0</v>
      </c>
      <c r="I246" s="442">
        <v>300</v>
      </c>
      <c r="J246" s="442">
        <v>100</v>
      </c>
      <c r="K246" s="567">
        <v>450</v>
      </c>
      <c r="L246" s="567">
        <v>450</v>
      </c>
      <c r="M246" s="566">
        <v>600</v>
      </c>
      <c r="N246" s="566">
        <v>600</v>
      </c>
      <c r="O246" s="139">
        <v>600</v>
      </c>
      <c r="P246" s="139">
        <v>600</v>
      </c>
      <c r="Q246" s="565" t="s">
        <v>753</v>
      </c>
    </row>
    <row r="247" spans="1:17" ht="36">
      <c r="A247" s="140"/>
      <c r="B247" s="139" t="s">
        <v>458</v>
      </c>
      <c r="C247" s="139" t="s">
        <v>107</v>
      </c>
      <c r="D247" s="233">
        <v>4</v>
      </c>
      <c r="E247" s="233">
        <v>5</v>
      </c>
      <c r="F247" s="233">
        <v>5</v>
      </c>
      <c r="G247" s="346">
        <v>2</v>
      </c>
      <c r="H247" s="346">
        <v>2</v>
      </c>
      <c r="I247" s="442">
        <v>4</v>
      </c>
      <c r="J247" s="442">
        <v>4</v>
      </c>
      <c r="K247" s="567">
        <v>6</v>
      </c>
      <c r="L247" s="567">
        <v>6</v>
      </c>
      <c r="M247" s="566">
        <v>8</v>
      </c>
      <c r="N247" s="566">
        <v>8</v>
      </c>
      <c r="O247" s="139">
        <v>8</v>
      </c>
      <c r="P247" s="139">
        <v>8</v>
      </c>
      <c r="Q247" s="347" t="s">
        <v>753</v>
      </c>
    </row>
    <row r="248" spans="1:17" ht="12.75">
      <c r="A248" s="140"/>
      <c r="B248" s="139" t="s">
        <v>100</v>
      </c>
      <c r="C248" s="590" t="s">
        <v>459</v>
      </c>
      <c r="D248" s="591"/>
      <c r="E248" s="591"/>
      <c r="F248" s="591"/>
      <c r="G248" s="591"/>
      <c r="H248" s="591"/>
      <c r="I248" s="591"/>
      <c r="J248" s="591"/>
      <c r="K248" s="591"/>
      <c r="L248" s="591"/>
      <c r="M248" s="591"/>
      <c r="N248" s="591"/>
      <c r="O248" s="591"/>
      <c r="P248" s="591"/>
      <c r="Q248" s="591"/>
    </row>
    <row r="249" spans="1:17" ht="72">
      <c r="A249" s="140"/>
      <c r="B249" s="139" t="s">
        <v>460</v>
      </c>
      <c r="C249" s="139" t="s">
        <v>107</v>
      </c>
      <c r="D249" s="233">
        <v>4</v>
      </c>
      <c r="E249" s="233">
        <v>4</v>
      </c>
      <c r="F249" s="233">
        <v>4</v>
      </c>
      <c r="G249" s="346">
        <v>2</v>
      </c>
      <c r="H249" s="346">
        <v>2</v>
      </c>
      <c r="I249" s="442">
        <v>4</v>
      </c>
      <c r="J249" s="442">
        <v>4</v>
      </c>
      <c r="K249" s="567">
        <v>6</v>
      </c>
      <c r="L249" s="567">
        <v>36</v>
      </c>
      <c r="M249" s="566">
        <v>8</v>
      </c>
      <c r="N249" s="566">
        <v>8</v>
      </c>
      <c r="O249" s="139">
        <v>8</v>
      </c>
      <c r="P249" s="139">
        <v>8</v>
      </c>
      <c r="Q249" s="347" t="s">
        <v>753</v>
      </c>
    </row>
    <row r="250" spans="1:17" ht="36">
      <c r="A250" s="140"/>
      <c r="B250" s="384" t="s">
        <v>461</v>
      </c>
      <c r="C250" s="139" t="s">
        <v>107</v>
      </c>
      <c r="D250" s="233">
        <v>0</v>
      </c>
      <c r="E250" s="233">
        <v>150</v>
      </c>
      <c r="F250" s="233">
        <v>150</v>
      </c>
      <c r="G250" s="346">
        <v>0</v>
      </c>
      <c r="H250" s="346">
        <v>0</v>
      </c>
      <c r="I250" s="442">
        <v>50</v>
      </c>
      <c r="J250" s="442">
        <v>50</v>
      </c>
      <c r="K250" s="567">
        <v>100</v>
      </c>
      <c r="L250" s="567">
        <v>50</v>
      </c>
      <c r="M250" s="566">
        <v>150</v>
      </c>
      <c r="N250" s="566">
        <v>150</v>
      </c>
      <c r="O250" s="139">
        <v>150</v>
      </c>
      <c r="P250" s="139">
        <v>150</v>
      </c>
      <c r="Q250" s="347" t="s">
        <v>753</v>
      </c>
    </row>
    <row r="251" spans="1:17" ht="48">
      <c r="A251" s="140"/>
      <c r="B251" s="384" t="s">
        <v>462</v>
      </c>
      <c r="C251" s="139" t="s">
        <v>107</v>
      </c>
      <c r="D251" s="233">
        <v>1</v>
      </c>
      <c r="E251" s="233">
        <v>4</v>
      </c>
      <c r="F251" s="233">
        <v>4</v>
      </c>
      <c r="G251" s="346">
        <v>0</v>
      </c>
      <c r="H251" s="346">
        <v>0</v>
      </c>
      <c r="I251" s="442">
        <v>2</v>
      </c>
      <c r="J251" s="442">
        <v>2</v>
      </c>
      <c r="K251" s="567">
        <v>4</v>
      </c>
      <c r="L251" s="567">
        <v>4</v>
      </c>
      <c r="M251" s="566">
        <v>4</v>
      </c>
      <c r="N251" s="566">
        <v>4</v>
      </c>
      <c r="O251" s="139">
        <v>4</v>
      </c>
      <c r="P251" s="139">
        <v>4</v>
      </c>
      <c r="Q251" s="347" t="s">
        <v>753</v>
      </c>
    </row>
    <row r="252" spans="1:17" ht="12.75">
      <c r="A252" s="140"/>
      <c r="B252" s="139" t="s">
        <v>407</v>
      </c>
      <c r="C252" s="590" t="s">
        <v>463</v>
      </c>
      <c r="D252" s="591"/>
      <c r="E252" s="591"/>
      <c r="F252" s="591"/>
      <c r="G252" s="591"/>
      <c r="H252" s="591"/>
      <c r="I252" s="591"/>
      <c r="J252" s="591"/>
      <c r="K252" s="591"/>
      <c r="L252" s="591"/>
      <c r="M252" s="591"/>
      <c r="N252" s="591"/>
      <c r="O252" s="591"/>
      <c r="P252" s="591"/>
      <c r="Q252" s="591"/>
    </row>
    <row r="253" spans="1:17" ht="36">
      <c r="A253" s="140"/>
      <c r="B253" s="139" t="s">
        <v>464</v>
      </c>
      <c r="C253" s="139" t="s">
        <v>107</v>
      </c>
      <c r="D253" s="233">
        <v>0</v>
      </c>
      <c r="E253" s="233">
        <v>500</v>
      </c>
      <c r="F253" s="233">
        <v>500</v>
      </c>
      <c r="G253" s="346">
        <v>0</v>
      </c>
      <c r="H253" s="346">
        <v>0</v>
      </c>
      <c r="I253" s="442">
        <v>25</v>
      </c>
      <c r="J253" s="442">
        <v>25</v>
      </c>
      <c r="K253" s="567">
        <v>50</v>
      </c>
      <c r="L253" s="567">
        <v>50</v>
      </c>
      <c r="M253" s="566">
        <v>80</v>
      </c>
      <c r="N253" s="566">
        <v>80</v>
      </c>
      <c r="O253" s="139">
        <v>80</v>
      </c>
      <c r="P253" s="139">
        <v>80</v>
      </c>
      <c r="Q253" s="347" t="s">
        <v>753</v>
      </c>
    </row>
    <row r="254" spans="1:17" ht="88.5" customHeight="1">
      <c r="A254" s="140"/>
      <c r="B254" s="139" t="s">
        <v>465</v>
      </c>
      <c r="C254" s="139" t="s">
        <v>107</v>
      </c>
      <c r="D254" s="233">
        <v>4</v>
      </c>
      <c r="E254" s="233">
        <v>4</v>
      </c>
      <c r="F254" s="233">
        <v>4</v>
      </c>
      <c r="G254" s="346">
        <v>0</v>
      </c>
      <c r="H254" s="346">
        <v>0</v>
      </c>
      <c r="I254" s="442">
        <v>2</v>
      </c>
      <c r="J254" s="442">
        <v>2</v>
      </c>
      <c r="K254" s="567">
        <v>4</v>
      </c>
      <c r="L254" s="567">
        <v>4</v>
      </c>
      <c r="M254" s="566">
        <v>4</v>
      </c>
      <c r="N254" s="566">
        <v>4</v>
      </c>
      <c r="O254" s="139">
        <v>4</v>
      </c>
      <c r="P254" s="139">
        <v>4</v>
      </c>
      <c r="Q254" s="347" t="s">
        <v>753</v>
      </c>
    </row>
    <row r="255" spans="1:17" ht="12.75">
      <c r="A255" s="140"/>
      <c r="B255" s="139" t="s">
        <v>298</v>
      </c>
      <c r="C255" s="590" t="s">
        <v>466</v>
      </c>
      <c r="D255" s="591"/>
      <c r="E255" s="591"/>
      <c r="F255" s="591"/>
      <c r="G255" s="591"/>
      <c r="H255" s="591"/>
      <c r="I255" s="591"/>
      <c r="J255" s="591"/>
      <c r="K255" s="591"/>
      <c r="L255" s="591"/>
      <c r="M255" s="591"/>
      <c r="N255" s="591"/>
      <c r="O255" s="591"/>
      <c r="P255" s="591"/>
      <c r="Q255" s="591"/>
    </row>
    <row r="256" spans="1:17" ht="36">
      <c r="A256" s="140"/>
      <c r="B256" s="139" t="s">
        <v>467</v>
      </c>
      <c r="C256" s="139" t="s">
        <v>457</v>
      </c>
      <c r="D256" s="233">
        <v>10</v>
      </c>
      <c r="E256" s="233">
        <v>10</v>
      </c>
      <c r="F256" s="233">
        <v>10</v>
      </c>
      <c r="G256" s="346">
        <v>5</v>
      </c>
      <c r="H256" s="346">
        <v>5</v>
      </c>
      <c r="I256" s="442">
        <v>11</v>
      </c>
      <c r="J256" s="442">
        <v>11</v>
      </c>
      <c r="K256" s="567">
        <v>20</v>
      </c>
      <c r="L256" s="567">
        <v>20</v>
      </c>
      <c r="M256" s="566">
        <v>28</v>
      </c>
      <c r="N256" s="566">
        <v>28</v>
      </c>
      <c r="O256" s="139">
        <v>28</v>
      </c>
      <c r="P256" s="139">
        <v>28</v>
      </c>
      <c r="Q256" s="347" t="s">
        <v>753</v>
      </c>
    </row>
    <row r="257" spans="1:17" ht="15.75">
      <c r="A257" s="349">
        <v>12</v>
      </c>
      <c r="B257" s="600" t="s">
        <v>756</v>
      </c>
      <c r="C257" s="601"/>
      <c r="D257" s="601"/>
      <c r="E257" s="601"/>
      <c r="F257" s="601"/>
      <c r="G257" s="601"/>
      <c r="H257" s="601"/>
      <c r="I257" s="601"/>
      <c r="J257" s="601"/>
      <c r="K257" s="601"/>
      <c r="L257" s="601"/>
      <c r="M257" s="601"/>
      <c r="N257" s="601"/>
      <c r="O257" s="601"/>
      <c r="P257" s="601"/>
      <c r="Q257" s="602"/>
    </row>
    <row r="258" spans="1:17" ht="12.75">
      <c r="A258" s="345"/>
      <c r="B258" s="347" t="s">
        <v>99</v>
      </c>
      <c r="C258" s="597" t="s">
        <v>758</v>
      </c>
      <c r="D258" s="598"/>
      <c r="E258" s="598"/>
      <c r="F258" s="598"/>
      <c r="G258" s="598"/>
      <c r="H258" s="598"/>
      <c r="I258" s="598"/>
      <c r="J258" s="598"/>
      <c r="K258" s="598"/>
      <c r="L258" s="598"/>
      <c r="M258" s="598"/>
      <c r="N258" s="598"/>
      <c r="O258" s="598"/>
      <c r="P258" s="598"/>
      <c r="Q258" s="599"/>
    </row>
    <row r="259" spans="1:17" ht="24">
      <c r="A259" s="345"/>
      <c r="B259" s="514" t="s">
        <v>904</v>
      </c>
      <c r="C259" s="347" t="s">
        <v>457</v>
      </c>
      <c r="D259" s="346" t="s">
        <v>78</v>
      </c>
      <c r="E259" s="346">
        <v>0</v>
      </c>
      <c r="F259" s="346">
        <v>0</v>
      </c>
      <c r="G259" s="346">
        <v>0</v>
      </c>
      <c r="H259" s="346">
        <v>0</v>
      </c>
      <c r="I259" s="442">
        <v>1178</v>
      </c>
      <c r="J259" s="442">
        <v>0</v>
      </c>
      <c r="K259" s="516">
        <v>1178</v>
      </c>
      <c r="L259" s="516">
        <v>913</v>
      </c>
      <c r="M259" s="515">
        <v>1204</v>
      </c>
      <c r="N259" s="515">
        <v>1186</v>
      </c>
      <c r="O259" s="347">
        <v>1176</v>
      </c>
      <c r="P259" s="347">
        <v>1174</v>
      </c>
      <c r="Q259" s="574" t="s">
        <v>953</v>
      </c>
    </row>
    <row r="260" spans="1:17">
      <c r="A260" s="359"/>
      <c r="B260" s="360" t="s">
        <v>757</v>
      </c>
      <c r="C260" s="640" t="s">
        <v>767</v>
      </c>
      <c r="D260" s="641"/>
      <c r="E260" s="641"/>
      <c r="F260" s="641"/>
      <c r="G260" s="641"/>
      <c r="H260" s="641"/>
      <c r="I260" s="641"/>
      <c r="J260" s="641"/>
      <c r="K260" s="641"/>
      <c r="L260" s="641"/>
      <c r="M260" s="641"/>
      <c r="N260" s="641"/>
      <c r="O260" s="641"/>
      <c r="P260" s="641"/>
      <c r="Q260" s="642"/>
    </row>
    <row r="261" spans="1:17" ht="24">
      <c r="A261" s="359"/>
      <c r="B261" s="361" t="s">
        <v>759</v>
      </c>
      <c r="C261" s="360" t="s">
        <v>457</v>
      </c>
      <c r="D261" s="360" t="s">
        <v>78</v>
      </c>
      <c r="E261" s="360">
        <v>0</v>
      </c>
      <c r="F261" s="360">
        <v>0</v>
      </c>
      <c r="G261" s="360">
        <v>0</v>
      </c>
      <c r="H261" s="360">
        <v>0</v>
      </c>
      <c r="I261" s="453">
        <v>4</v>
      </c>
      <c r="J261" s="453">
        <v>2</v>
      </c>
      <c r="K261" s="453">
        <v>4</v>
      </c>
      <c r="L261" s="453">
        <v>3</v>
      </c>
      <c r="M261" s="362">
        <v>4</v>
      </c>
      <c r="N261" s="362">
        <v>4</v>
      </c>
      <c r="O261" s="360">
        <v>4</v>
      </c>
      <c r="P261" s="360">
        <v>4</v>
      </c>
      <c r="Q261" s="574" t="s">
        <v>753</v>
      </c>
    </row>
    <row r="262" spans="1:17">
      <c r="A262" s="359"/>
      <c r="B262" s="360" t="s">
        <v>760</v>
      </c>
      <c r="C262" s="640" t="s">
        <v>768</v>
      </c>
      <c r="D262" s="641"/>
      <c r="E262" s="641"/>
      <c r="F262" s="641"/>
      <c r="G262" s="641"/>
      <c r="H262" s="641"/>
      <c r="I262" s="641"/>
      <c r="J262" s="641"/>
      <c r="K262" s="641"/>
      <c r="L262" s="641"/>
      <c r="M262" s="641"/>
      <c r="N262" s="641"/>
      <c r="O262" s="641"/>
      <c r="P262" s="641"/>
      <c r="Q262" s="642"/>
    </row>
    <row r="263" spans="1:17" ht="36">
      <c r="A263" s="359"/>
      <c r="B263" s="361" t="s">
        <v>761</v>
      </c>
      <c r="C263" s="360" t="s">
        <v>457</v>
      </c>
      <c r="D263" s="360" t="s">
        <v>78</v>
      </c>
      <c r="E263" s="360">
        <v>0</v>
      </c>
      <c r="F263" s="360">
        <v>0</v>
      </c>
      <c r="G263" s="360">
        <v>0</v>
      </c>
      <c r="H263" s="360">
        <v>0</v>
      </c>
      <c r="I263" s="453">
        <v>1</v>
      </c>
      <c r="J263" s="453">
        <v>1</v>
      </c>
      <c r="K263" s="453">
        <v>1</v>
      </c>
      <c r="L263" s="453">
        <v>1</v>
      </c>
      <c r="M263" s="362">
        <v>1</v>
      </c>
      <c r="N263" s="362">
        <v>1</v>
      </c>
      <c r="O263" s="360">
        <v>2</v>
      </c>
      <c r="P263" s="360">
        <v>2</v>
      </c>
      <c r="Q263" s="574" t="s">
        <v>753</v>
      </c>
    </row>
    <row r="264" spans="1:17">
      <c r="A264" s="359"/>
      <c r="B264" s="361" t="s">
        <v>762</v>
      </c>
      <c r="C264" s="640" t="s">
        <v>684</v>
      </c>
      <c r="D264" s="641"/>
      <c r="E264" s="641"/>
      <c r="F264" s="641"/>
      <c r="G264" s="641"/>
      <c r="H264" s="641"/>
      <c r="I264" s="641"/>
      <c r="J264" s="641"/>
      <c r="K264" s="641"/>
      <c r="L264" s="641"/>
      <c r="M264" s="641"/>
      <c r="N264" s="641"/>
      <c r="O264" s="641"/>
      <c r="P264" s="641"/>
      <c r="Q264" s="642"/>
    </row>
    <row r="265" spans="1:17" ht="24">
      <c r="A265" s="359"/>
      <c r="B265" s="361" t="s">
        <v>905</v>
      </c>
      <c r="C265" s="360" t="s">
        <v>457</v>
      </c>
      <c r="D265" s="360" t="s">
        <v>78</v>
      </c>
      <c r="E265" s="360">
        <v>0</v>
      </c>
      <c r="F265" s="360">
        <v>0</v>
      </c>
      <c r="G265" s="360">
        <v>0</v>
      </c>
      <c r="H265" s="360">
        <v>0</v>
      </c>
      <c r="I265" s="453">
        <v>0</v>
      </c>
      <c r="J265" s="453">
        <v>0</v>
      </c>
      <c r="K265" s="453">
        <v>0</v>
      </c>
      <c r="L265" s="453">
        <v>0</v>
      </c>
      <c r="M265" s="362">
        <v>1</v>
      </c>
      <c r="N265" s="362">
        <v>1</v>
      </c>
      <c r="O265" s="360">
        <v>1</v>
      </c>
      <c r="P265" s="360">
        <v>1</v>
      </c>
      <c r="Q265" s="574" t="s">
        <v>753</v>
      </c>
    </row>
    <row r="266" spans="1:17">
      <c r="A266" s="359"/>
      <c r="B266" s="361" t="s">
        <v>763</v>
      </c>
      <c r="C266" s="640" t="s">
        <v>686</v>
      </c>
      <c r="D266" s="641"/>
      <c r="E266" s="641"/>
      <c r="F266" s="641"/>
      <c r="G266" s="641"/>
      <c r="H266" s="641"/>
      <c r="I266" s="641"/>
      <c r="J266" s="641"/>
      <c r="K266" s="641"/>
      <c r="L266" s="641"/>
      <c r="M266" s="641"/>
      <c r="N266" s="641"/>
      <c r="O266" s="641"/>
      <c r="P266" s="641"/>
      <c r="Q266" s="642"/>
    </row>
    <row r="267" spans="1:17" ht="24">
      <c r="A267" s="359"/>
      <c r="B267" s="361" t="s">
        <v>906</v>
      </c>
      <c r="C267" s="360" t="s">
        <v>92</v>
      </c>
      <c r="D267" s="360" t="s">
        <v>78</v>
      </c>
      <c r="E267" s="360">
        <v>0</v>
      </c>
      <c r="F267" s="360">
        <v>0</v>
      </c>
      <c r="G267" s="360">
        <v>0</v>
      </c>
      <c r="H267" s="360">
        <v>0</v>
      </c>
      <c r="I267" s="360">
        <v>0</v>
      </c>
      <c r="J267" s="360">
        <v>0</v>
      </c>
      <c r="K267" s="360">
        <v>0</v>
      </c>
      <c r="L267" s="360">
        <v>0</v>
      </c>
      <c r="M267" s="362">
        <v>125</v>
      </c>
      <c r="N267" s="362">
        <v>144</v>
      </c>
      <c r="O267" s="360">
        <v>124</v>
      </c>
      <c r="P267" s="360">
        <v>125</v>
      </c>
      <c r="Q267" s="361" t="s">
        <v>954</v>
      </c>
    </row>
    <row r="268" spans="1:17" ht="24">
      <c r="A268" s="359"/>
      <c r="B268" s="361" t="s">
        <v>907</v>
      </c>
      <c r="C268" s="360" t="s">
        <v>92</v>
      </c>
      <c r="D268" s="360" t="s">
        <v>78</v>
      </c>
      <c r="E268" s="360">
        <v>0</v>
      </c>
      <c r="F268" s="360">
        <v>0</v>
      </c>
      <c r="G268" s="360">
        <v>0</v>
      </c>
      <c r="H268" s="360">
        <v>0</v>
      </c>
      <c r="I268" s="360">
        <v>0</v>
      </c>
      <c r="J268" s="360">
        <v>0</v>
      </c>
      <c r="K268" s="360">
        <v>0</v>
      </c>
      <c r="L268" s="360">
        <v>0</v>
      </c>
      <c r="M268" s="362">
        <v>354</v>
      </c>
      <c r="N268" s="362">
        <v>520</v>
      </c>
      <c r="O268" s="360">
        <v>360</v>
      </c>
      <c r="P268" s="360">
        <v>389</v>
      </c>
      <c r="Q268" s="361" t="s">
        <v>955</v>
      </c>
    </row>
    <row r="269" spans="1:17" ht="24">
      <c r="A269" s="359"/>
      <c r="B269" s="361" t="s">
        <v>908</v>
      </c>
      <c r="C269" s="360" t="s">
        <v>457</v>
      </c>
      <c r="D269" s="360" t="s">
        <v>78</v>
      </c>
      <c r="E269" s="360">
        <v>0</v>
      </c>
      <c r="F269" s="360">
        <v>0</v>
      </c>
      <c r="G269" s="360">
        <v>0</v>
      </c>
      <c r="H269" s="360">
        <v>0</v>
      </c>
      <c r="I269" s="453">
        <v>0</v>
      </c>
      <c r="J269" s="453">
        <v>0</v>
      </c>
      <c r="K269" s="453">
        <v>0</v>
      </c>
      <c r="L269" s="453">
        <v>0</v>
      </c>
      <c r="M269" s="362">
        <v>1</v>
      </c>
      <c r="N269" s="362">
        <v>1</v>
      </c>
      <c r="O269" s="360">
        <v>1</v>
      </c>
      <c r="P269" s="360">
        <v>1</v>
      </c>
      <c r="Q269" s="574" t="s">
        <v>753</v>
      </c>
    </row>
    <row r="270" spans="1:17">
      <c r="A270" s="359"/>
      <c r="B270" s="361" t="s">
        <v>764</v>
      </c>
      <c r="C270" s="640" t="s">
        <v>765</v>
      </c>
      <c r="D270" s="641"/>
      <c r="E270" s="641"/>
      <c r="F270" s="641"/>
      <c r="G270" s="641"/>
      <c r="H270" s="641"/>
      <c r="I270" s="641"/>
      <c r="J270" s="641"/>
      <c r="K270" s="641"/>
      <c r="L270" s="641"/>
      <c r="M270" s="641"/>
      <c r="N270" s="641"/>
      <c r="O270" s="641"/>
      <c r="P270" s="641"/>
      <c r="Q270" s="642"/>
    </row>
    <row r="271" spans="1:17" ht="24">
      <c r="A271" s="359"/>
      <c r="B271" s="361" t="s">
        <v>909</v>
      </c>
      <c r="C271" s="360" t="s">
        <v>457</v>
      </c>
      <c r="D271" s="360" t="s">
        <v>78</v>
      </c>
      <c r="E271" s="360">
        <v>0</v>
      </c>
      <c r="F271" s="360">
        <v>0</v>
      </c>
      <c r="G271" s="360">
        <v>0</v>
      </c>
      <c r="H271" s="360">
        <v>0</v>
      </c>
      <c r="I271" s="453">
        <v>0</v>
      </c>
      <c r="J271" s="453">
        <v>0</v>
      </c>
      <c r="K271" s="453">
        <v>0</v>
      </c>
      <c r="L271" s="453">
        <v>0</v>
      </c>
      <c r="M271" s="362">
        <v>1</v>
      </c>
      <c r="N271" s="362">
        <v>1</v>
      </c>
      <c r="O271" s="360">
        <v>1</v>
      </c>
      <c r="P271" s="360">
        <v>1</v>
      </c>
      <c r="Q271" s="574" t="s">
        <v>753</v>
      </c>
    </row>
    <row r="272" spans="1:17">
      <c r="A272" s="359"/>
      <c r="B272" s="361" t="s">
        <v>766</v>
      </c>
      <c r="C272" s="640" t="s">
        <v>688</v>
      </c>
      <c r="D272" s="641"/>
      <c r="E272" s="641"/>
      <c r="F272" s="641"/>
      <c r="G272" s="641"/>
      <c r="H272" s="641"/>
      <c r="I272" s="641"/>
      <c r="J272" s="641"/>
      <c r="K272" s="641"/>
      <c r="L272" s="641"/>
      <c r="M272" s="641"/>
      <c r="N272" s="641"/>
      <c r="O272" s="641"/>
      <c r="P272" s="641"/>
      <c r="Q272" s="642"/>
    </row>
    <row r="273" spans="1:17" ht="24">
      <c r="A273" s="359"/>
      <c r="B273" s="361" t="s">
        <v>910</v>
      </c>
      <c r="C273" s="360" t="s">
        <v>457</v>
      </c>
      <c r="D273" s="360" t="s">
        <v>78</v>
      </c>
      <c r="E273" s="360">
        <v>0</v>
      </c>
      <c r="F273" s="360">
        <v>0</v>
      </c>
      <c r="G273" s="360">
        <v>0</v>
      </c>
      <c r="H273" s="360">
        <v>0</v>
      </c>
      <c r="I273" s="453">
        <v>0</v>
      </c>
      <c r="J273" s="453">
        <v>0</v>
      </c>
      <c r="K273" s="453">
        <v>0</v>
      </c>
      <c r="L273" s="453">
        <v>0</v>
      </c>
      <c r="M273" s="362">
        <v>1</v>
      </c>
      <c r="N273" s="362">
        <v>1</v>
      </c>
      <c r="O273" s="360">
        <v>1</v>
      </c>
      <c r="P273" s="360">
        <v>1</v>
      </c>
      <c r="Q273" s="574" t="s">
        <v>753</v>
      </c>
    </row>
    <row r="274" spans="1:17" ht="18" customHeight="1">
      <c r="A274" s="26"/>
      <c r="B274" s="23"/>
      <c r="C274" s="23"/>
      <c r="D274" s="23"/>
      <c r="E274" s="23"/>
      <c r="F274" s="38"/>
      <c r="G274" s="38"/>
      <c r="H274" s="38"/>
      <c r="I274" s="23"/>
      <c r="J274" s="23"/>
      <c r="K274" s="23"/>
      <c r="L274" s="23"/>
      <c r="M274" s="23"/>
      <c r="N274" s="23"/>
      <c r="O274" s="23"/>
      <c r="P274" s="23"/>
      <c r="Q274" s="23"/>
    </row>
    <row r="275" spans="1:17" ht="15.75">
      <c r="A275" s="26"/>
      <c r="B275" s="610" t="s">
        <v>344</v>
      </c>
      <c r="C275" s="611"/>
      <c r="D275" s="611"/>
      <c r="E275" s="611"/>
      <c r="F275" s="611"/>
      <c r="G275" s="611"/>
      <c r="H275" s="611"/>
      <c r="I275" s="611"/>
      <c r="J275" s="73"/>
      <c r="K275" s="72"/>
      <c r="L275" s="65"/>
      <c r="M275" s="23"/>
      <c r="N275" s="23"/>
      <c r="O275" s="23"/>
      <c r="P275" s="23"/>
      <c r="Q275" s="23"/>
    </row>
    <row r="276" spans="1:17" ht="16.5" customHeight="1">
      <c r="A276" s="26"/>
      <c r="B276" s="67"/>
      <c r="C276" s="67"/>
      <c r="D276" s="78"/>
      <c r="E276" s="78"/>
      <c r="F276" s="78"/>
      <c r="G276" s="78"/>
      <c r="H276" s="68"/>
      <c r="I276" s="73"/>
      <c r="J276" s="73"/>
      <c r="K276" s="72"/>
      <c r="L276" s="32"/>
      <c r="M276" s="23"/>
      <c r="N276" s="23"/>
      <c r="O276" s="23"/>
      <c r="P276" s="23"/>
      <c r="Q276" s="23"/>
    </row>
    <row r="277" spans="1:17" ht="15.75">
      <c r="B277" s="594" t="s">
        <v>844</v>
      </c>
      <c r="C277" s="595"/>
      <c r="D277" s="596"/>
      <c r="E277" s="592" t="s">
        <v>471</v>
      </c>
      <c r="F277" s="593"/>
      <c r="G277" s="593"/>
      <c r="H277" s="593"/>
      <c r="I277" s="593"/>
      <c r="J277" s="593"/>
      <c r="K277" s="593"/>
      <c r="L277" s="200"/>
    </row>
    <row r="278" spans="1:17" ht="15.75">
      <c r="B278" s="592" t="s">
        <v>846</v>
      </c>
      <c r="C278" s="612"/>
      <c r="D278" s="31"/>
      <c r="E278" s="31"/>
      <c r="F278" s="31"/>
      <c r="G278" s="79"/>
      <c r="H278" s="148" t="s">
        <v>472</v>
      </c>
      <c r="I278" s="31"/>
      <c r="J278" s="31"/>
      <c r="K278" s="64"/>
      <c r="L278" s="32"/>
    </row>
    <row r="279" spans="1:17" ht="14.25" customHeight="1">
      <c r="B279" s="31"/>
      <c r="C279" s="31"/>
      <c r="D279" s="31"/>
      <c r="E279" s="31"/>
      <c r="F279" s="31"/>
      <c r="G279" s="79"/>
      <c r="H279" s="31"/>
      <c r="I279" s="31"/>
      <c r="J279" s="31"/>
      <c r="K279" s="64"/>
      <c r="L279" s="32"/>
    </row>
    <row r="280" spans="1:17" ht="19.5" customHeight="1">
      <c r="B280" s="64"/>
      <c r="C280" s="64"/>
      <c r="D280" s="64"/>
      <c r="E280" s="64"/>
      <c r="F280" s="64"/>
      <c r="G280" s="36"/>
      <c r="H280" s="64"/>
      <c r="I280" s="64"/>
      <c r="J280" s="64"/>
      <c r="K280" s="64"/>
      <c r="L280" s="32"/>
    </row>
    <row r="281" spans="1:17" ht="12.75">
      <c r="B281" s="613" t="s">
        <v>956</v>
      </c>
      <c r="C281" s="613"/>
      <c r="D281" s="64"/>
      <c r="E281" s="64"/>
      <c r="F281" s="64"/>
      <c r="G281" s="36"/>
      <c r="H281" s="64"/>
      <c r="I281" s="64"/>
      <c r="J281" s="64"/>
      <c r="K281" s="64"/>
      <c r="L281" s="32"/>
    </row>
    <row r="282" spans="1:17" ht="12.75">
      <c r="B282" s="613" t="s">
        <v>345</v>
      </c>
      <c r="C282" s="614"/>
      <c r="D282" s="64"/>
      <c r="E282" s="64"/>
      <c r="F282" s="64"/>
      <c r="G282" s="36"/>
      <c r="H282" s="64"/>
      <c r="I282" s="64"/>
      <c r="J282" s="64"/>
      <c r="K282" s="64"/>
      <c r="L282" s="32"/>
    </row>
  </sheetData>
  <mergeCells count="159">
    <mergeCell ref="B257:Q257"/>
    <mergeCell ref="C258:Q258"/>
    <mergeCell ref="C260:Q260"/>
    <mergeCell ref="C262:Q262"/>
    <mergeCell ref="C264:Q264"/>
    <mergeCell ref="C266:Q266"/>
    <mergeCell ref="C270:Q270"/>
    <mergeCell ref="C272:Q272"/>
    <mergeCell ref="Q42:Q43"/>
    <mergeCell ref="C139:Q139"/>
    <mergeCell ref="C142:Q142"/>
    <mergeCell ref="C120:Q120"/>
    <mergeCell ref="C126:Q126"/>
    <mergeCell ref="C102:Q102"/>
    <mergeCell ref="C103:Q103"/>
    <mergeCell ref="B135:Q135"/>
    <mergeCell ref="C136:Q136"/>
    <mergeCell ref="C113:Q113"/>
    <mergeCell ref="Q104:Q112"/>
    <mergeCell ref="Q114:Q118"/>
    <mergeCell ref="C130:Q130"/>
    <mergeCell ref="C98:Q98"/>
    <mergeCell ref="C99:Q99"/>
    <mergeCell ref="C209:Q209"/>
    <mergeCell ref="C34:Q34"/>
    <mergeCell ref="C138:Q138"/>
    <mergeCell ref="H14:H15"/>
    <mergeCell ref="C31:Q31"/>
    <mergeCell ref="C46:Q46"/>
    <mergeCell ref="C50:Q50"/>
    <mergeCell ref="C73:Q73"/>
    <mergeCell ref="C82:Q82"/>
    <mergeCell ref="C58:Q58"/>
    <mergeCell ref="C76:Q76"/>
    <mergeCell ref="C17:Q17"/>
    <mergeCell ref="C16:Q16"/>
    <mergeCell ref="C51:Q51"/>
    <mergeCell ref="B33:Q33"/>
    <mergeCell ref="C40:Q40"/>
    <mergeCell ref="C41:Q41"/>
    <mergeCell ref="C45:Q45"/>
    <mergeCell ref="C30:Q30"/>
    <mergeCell ref="C69:Q69"/>
    <mergeCell ref="C68:Q68"/>
    <mergeCell ref="C87:Q87"/>
    <mergeCell ref="C89:Q89"/>
    <mergeCell ref="C90:Q90"/>
    <mergeCell ref="B119:Q119"/>
    <mergeCell ref="B3:Q3"/>
    <mergeCell ref="O1:Q1"/>
    <mergeCell ref="G6:N6"/>
    <mergeCell ref="D6:F6"/>
    <mergeCell ref="O6:P6"/>
    <mergeCell ref="Q6:Q8"/>
    <mergeCell ref="P7:P8"/>
    <mergeCell ref="O7:O8"/>
    <mergeCell ref="K7:L7"/>
    <mergeCell ref="M7:N7"/>
    <mergeCell ref="I7:J7"/>
    <mergeCell ref="F4:K4"/>
    <mergeCell ref="G7:H7"/>
    <mergeCell ref="O2:Q2"/>
    <mergeCell ref="A6:A8"/>
    <mergeCell ref="C6:C8"/>
    <mergeCell ref="B6:B8"/>
    <mergeCell ref="E7:F7"/>
    <mergeCell ref="Q11:Q12"/>
    <mergeCell ref="O11:O12"/>
    <mergeCell ref="P11:P12"/>
    <mergeCell ref="L11:L12"/>
    <mergeCell ref="M11:M12"/>
    <mergeCell ref="N11:N12"/>
    <mergeCell ref="K11:K12"/>
    <mergeCell ref="B9:Q9"/>
    <mergeCell ref="C10:Q10"/>
    <mergeCell ref="I11:I12"/>
    <mergeCell ref="J11:J12"/>
    <mergeCell ref="H11:H12"/>
    <mergeCell ref="A14:A15"/>
    <mergeCell ref="A11:A12"/>
    <mergeCell ref="C11:C12"/>
    <mergeCell ref="D11:D12"/>
    <mergeCell ref="E11:E12"/>
    <mergeCell ref="F11:F12"/>
    <mergeCell ref="G11:G12"/>
    <mergeCell ref="G14:G15"/>
    <mergeCell ref="F14:F15"/>
    <mergeCell ref="B11:B12"/>
    <mergeCell ref="C13:Q13"/>
    <mergeCell ref="B14:B15"/>
    <mergeCell ref="P14:P15"/>
    <mergeCell ref="O14:O15"/>
    <mergeCell ref="N14:N15"/>
    <mergeCell ref="M14:M15"/>
    <mergeCell ref="L14:L15"/>
    <mergeCell ref="E14:E15"/>
    <mergeCell ref="D14:D15"/>
    <mergeCell ref="C14:C15"/>
    <mergeCell ref="Q14:Q15"/>
    <mergeCell ref="K14:K15"/>
    <mergeCell ref="J14:J15"/>
    <mergeCell ref="I14:I15"/>
    <mergeCell ref="B275:I275"/>
    <mergeCell ref="B278:C278"/>
    <mergeCell ref="B281:C281"/>
    <mergeCell ref="B282:C282"/>
    <mergeCell ref="C19:Q19"/>
    <mergeCell ref="C20:Q20"/>
    <mergeCell ref="C83:Q83"/>
    <mergeCell ref="C165:Q165"/>
    <mergeCell ref="C166:Q166"/>
    <mergeCell ref="C92:Q92"/>
    <mergeCell ref="C93:Q93"/>
    <mergeCell ref="C95:Q95"/>
    <mergeCell ref="C96:Q96"/>
    <mergeCell ref="C77:Q77"/>
    <mergeCell ref="B86:Q86"/>
    <mergeCell ref="C25:Q25"/>
    <mergeCell ref="C26:Q26"/>
    <mergeCell ref="B72:Q72"/>
    <mergeCell ref="C255:Q255"/>
    <mergeCell ref="C125:Q125"/>
    <mergeCell ref="C240:Q240"/>
    <mergeCell ref="C179:Q179"/>
    <mergeCell ref="C57:Q57"/>
    <mergeCell ref="C131:Q131"/>
    <mergeCell ref="C232:Q232"/>
    <mergeCell ref="C235:Q235"/>
    <mergeCell ref="C236:Q236"/>
    <mergeCell ref="B218:Q218"/>
    <mergeCell ref="C219:Q219"/>
    <mergeCell ref="C224:Q224"/>
    <mergeCell ref="C210:Q210"/>
    <mergeCell ref="C190:Q190"/>
    <mergeCell ref="C197:Q197"/>
    <mergeCell ref="C148:Q148"/>
    <mergeCell ref="C143:Q143"/>
    <mergeCell ref="C147:Q147"/>
    <mergeCell ref="E277:K277"/>
    <mergeCell ref="B277:D277"/>
    <mergeCell ref="C198:Q198"/>
    <mergeCell ref="C203:Q203"/>
    <mergeCell ref="B151:Q151"/>
    <mergeCell ref="C152:Q152"/>
    <mergeCell ref="B158:Q158"/>
    <mergeCell ref="B189:Q189"/>
    <mergeCell ref="C164:Q164"/>
    <mergeCell ref="C252:Q252"/>
    <mergeCell ref="C225:Q225"/>
    <mergeCell ref="C228:Q228"/>
    <mergeCell ref="C229:Q229"/>
    <mergeCell ref="C231:Q231"/>
    <mergeCell ref="C245:Q245"/>
    <mergeCell ref="C248:Q248"/>
    <mergeCell ref="B239:Q239"/>
    <mergeCell ref="C204:Q204"/>
    <mergeCell ref="C184:Q184"/>
    <mergeCell ref="C185:Q185"/>
    <mergeCell ref="C159:Q159"/>
  </mergeCells>
  <phoneticPr fontId="1" type="noConversion"/>
  <pageMargins left="0.59055118110236227" right="0.23622047244094491" top="0.19685039370078741" bottom="0.19685039370078741" header="0.51181102362204722" footer="0.35433070866141736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14"/>
  <sheetViews>
    <sheetView view="pageBreakPreview" topLeftCell="C10" zoomScale="87" zoomScaleSheetLayoutView="87" workbookViewId="0">
      <selection activeCell="Q24" sqref="Q24"/>
    </sheetView>
  </sheetViews>
  <sheetFormatPr defaultRowHeight="15.75"/>
  <cols>
    <col min="1" max="1" width="5.85546875" style="69" customWidth="1"/>
    <col min="2" max="2" width="17.7109375" style="34" customWidth="1"/>
    <col min="3" max="3" width="22" style="34" customWidth="1"/>
    <col min="4" max="4" width="26.28515625" style="34" customWidth="1"/>
    <col min="5" max="5" width="5" style="46" customWidth="1"/>
    <col min="6" max="6" width="5.28515625" style="46" customWidth="1"/>
    <col min="7" max="7" width="12" style="46" customWidth="1"/>
    <col min="8" max="8" width="5.28515625" style="36" customWidth="1"/>
    <col min="9" max="9" width="11.140625" style="56" customWidth="1"/>
    <col min="10" max="10" width="11.42578125" style="56" customWidth="1"/>
    <col min="11" max="11" width="11.5703125" style="46" customWidth="1"/>
    <col min="12" max="12" width="11.28515625" style="46" customWidth="1"/>
    <col min="13" max="14" width="11.7109375" style="64" customWidth="1"/>
    <col min="15" max="15" width="11" style="34" customWidth="1"/>
    <col min="16" max="16" width="11.85546875" style="34" customWidth="1"/>
    <col min="17" max="17" width="12.85546875" style="56" customWidth="1"/>
    <col min="18" max="18" width="12.7109375" style="56" customWidth="1"/>
    <col min="19" max="19" width="14.140625" style="56" customWidth="1"/>
    <col min="20" max="20" width="13.28515625" style="56" customWidth="1"/>
    <col min="21" max="21" width="32.140625" style="64" customWidth="1"/>
    <col min="22" max="16384" width="9.140625" style="5"/>
  </cols>
  <sheetData>
    <row r="1" spans="1:21">
      <c r="B1" s="31"/>
      <c r="C1" s="31"/>
      <c r="D1" s="31"/>
      <c r="O1" s="31"/>
      <c r="P1" s="31"/>
      <c r="S1" s="627" t="s">
        <v>36</v>
      </c>
      <c r="T1" s="735"/>
      <c r="U1" s="735"/>
    </row>
    <row r="2" spans="1:21" ht="60.75" customHeight="1">
      <c r="B2" s="151"/>
      <c r="C2" s="151"/>
      <c r="D2" s="151"/>
      <c r="E2" s="64"/>
      <c r="F2" s="64"/>
      <c r="G2" s="64"/>
      <c r="I2" s="64"/>
      <c r="J2" s="64"/>
      <c r="K2" s="64"/>
      <c r="L2" s="64"/>
      <c r="O2" s="151"/>
      <c r="P2" s="151"/>
      <c r="Q2" s="64"/>
      <c r="R2" s="64"/>
      <c r="S2" s="627" t="s">
        <v>373</v>
      </c>
      <c r="T2" s="627"/>
      <c r="U2" s="627"/>
    </row>
    <row r="3" spans="1:21" ht="51.75" customHeight="1">
      <c r="B3" s="714" t="s">
        <v>71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4"/>
      <c r="U3" s="714"/>
    </row>
    <row r="4" spans="1:21">
      <c r="B4" s="33"/>
      <c r="C4" s="33"/>
      <c r="D4" s="33"/>
      <c r="E4" s="714" t="s">
        <v>873</v>
      </c>
      <c r="F4" s="719"/>
      <c r="G4" s="719"/>
      <c r="H4" s="719"/>
      <c r="I4" s="719"/>
      <c r="J4" s="719"/>
      <c r="K4" s="719"/>
      <c r="L4" s="719"/>
      <c r="M4" s="719"/>
      <c r="N4" s="80"/>
      <c r="O4" s="33"/>
      <c r="P4" s="33"/>
      <c r="Q4" s="58"/>
      <c r="R4" s="58"/>
      <c r="S4" s="58"/>
      <c r="T4" s="58"/>
      <c r="U4" s="75"/>
    </row>
    <row r="5" spans="1:21">
      <c r="B5" s="31"/>
      <c r="C5" s="31"/>
      <c r="D5" s="31"/>
      <c r="O5" s="31"/>
      <c r="P5" s="31"/>
    </row>
    <row r="6" spans="1:21" ht="27.75" customHeight="1">
      <c r="A6" s="711" t="s">
        <v>178</v>
      </c>
      <c r="B6" s="722" t="s">
        <v>72</v>
      </c>
      <c r="C6" s="721" t="s">
        <v>35</v>
      </c>
      <c r="D6" s="721" t="s">
        <v>47</v>
      </c>
      <c r="E6" s="718" t="s">
        <v>22</v>
      </c>
      <c r="F6" s="718"/>
      <c r="G6" s="718"/>
      <c r="H6" s="718"/>
      <c r="I6" s="715" t="s">
        <v>27</v>
      </c>
      <c r="J6" s="716"/>
      <c r="K6" s="716"/>
      <c r="L6" s="716"/>
      <c r="M6" s="716"/>
      <c r="N6" s="716"/>
      <c r="O6" s="716"/>
      <c r="P6" s="716"/>
      <c r="Q6" s="716"/>
      <c r="R6" s="716"/>
      <c r="S6" s="716"/>
      <c r="T6" s="717"/>
      <c r="U6" s="725" t="s">
        <v>31</v>
      </c>
    </row>
    <row r="7" spans="1:21" ht="21" customHeight="1">
      <c r="A7" s="712"/>
      <c r="B7" s="723"/>
      <c r="C7" s="721"/>
      <c r="D7" s="721"/>
      <c r="E7" s="718" t="s">
        <v>23</v>
      </c>
      <c r="F7" s="718" t="s">
        <v>28</v>
      </c>
      <c r="G7" s="718" t="s">
        <v>24</v>
      </c>
      <c r="H7" s="720" t="s">
        <v>25</v>
      </c>
      <c r="I7" s="718" t="s">
        <v>728</v>
      </c>
      <c r="J7" s="718"/>
      <c r="K7" s="718" t="s">
        <v>729</v>
      </c>
      <c r="L7" s="718"/>
      <c r="M7" s="718"/>
      <c r="N7" s="718"/>
      <c r="O7" s="718"/>
      <c r="P7" s="718"/>
      <c r="Q7" s="718"/>
      <c r="R7" s="718"/>
      <c r="S7" s="718" t="s">
        <v>61</v>
      </c>
      <c r="T7" s="718"/>
      <c r="U7" s="726"/>
    </row>
    <row r="8" spans="1:21" ht="33.75" customHeight="1">
      <c r="A8" s="712"/>
      <c r="B8" s="723"/>
      <c r="C8" s="721"/>
      <c r="D8" s="721"/>
      <c r="E8" s="718"/>
      <c r="F8" s="718"/>
      <c r="G8" s="718"/>
      <c r="H8" s="720"/>
      <c r="I8" s="718"/>
      <c r="J8" s="718"/>
      <c r="K8" s="718" t="s">
        <v>6</v>
      </c>
      <c r="L8" s="718"/>
      <c r="M8" s="696" t="s">
        <v>12</v>
      </c>
      <c r="N8" s="696"/>
      <c r="O8" s="696" t="s">
        <v>13</v>
      </c>
      <c r="P8" s="696"/>
      <c r="Q8" s="696" t="s">
        <v>15</v>
      </c>
      <c r="R8" s="696"/>
      <c r="S8" s="718"/>
      <c r="T8" s="718"/>
      <c r="U8" s="726"/>
    </row>
    <row r="9" spans="1:21" ht="30" customHeight="1">
      <c r="A9" s="713"/>
      <c r="B9" s="724"/>
      <c r="C9" s="721"/>
      <c r="D9" s="721"/>
      <c r="E9" s="718"/>
      <c r="F9" s="718"/>
      <c r="G9" s="718"/>
      <c r="H9" s="720"/>
      <c r="I9" s="57" t="s">
        <v>4</v>
      </c>
      <c r="J9" s="57" t="s">
        <v>5</v>
      </c>
      <c r="K9" s="47" t="s">
        <v>4</v>
      </c>
      <c r="L9" s="47" t="s">
        <v>5</v>
      </c>
      <c r="M9" s="85" t="s">
        <v>4</v>
      </c>
      <c r="N9" s="85" t="s">
        <v>5</v>
      </c>
      <c r="O9" s="93" t="s">
        <v>4</v>
      </c>
      <c r="P9" s="93" t="s">
        <v>5</v>
      </c>
      <c r="Q9" s="99" t="s">
        <v>4</v>
      </c>
      <c r="R9" s="99" t="s">
        <v>5</v>
      </c>
      <c r="S9" s="57" t="s">
        <v>49</v>
      </c>
      <c r="T9" s="57" t="s">
        <v>50</v>
      </c>
      <c r="U9" s="727"/>
    </row>
    <row r="10" spans="1:21" ht="90.75" customHeight="1">
      <c r="A10" s="668">
        <v>1</v>
      </c>
      <c r="B10" s="666" t="s">
        <v>73</v>
      </c>
      <c r="C10" s="666" t="s">
        <v>428</v>
      </c>
      <c r="D10" s="235" t="s">
        <v>26</v>
      </c>
      <c r="E10" s="27" t="s">
        <v>140</v>
      </c>
      <c r="F10" s="27" t="s">
        <v>350</v>
      </c>
      <c r="G10" s="27" t="s">
        <v>515</v>
      </c>
      <c r="H10" s="27" t="s">
        <v>78</v>
      </c>
      <c r="I10" s="260">
        <f>I12+I22+I26+I40</f>
        <v>45733.710000000006</v>
      </c>
      <c r="J10" s="260">
        <f>J12+J22+J26+J40</f>
        <v>44059.74</v>
      </c>
      <c r="K10" s="260">
        <f>K12+K22+K26+K40</f>
        <v>10788.17095</v>
      </c>
      <c r="L10" s="260">
        <f t="shared" ref="L10" si="0">L12+L22+L26+L40</f>
        <v>10435.436830000001</v>
      </c>
      <c r="M10" s="260">
        <f>M12+M22+M26+M40</f>
        <v>23855.036100000001</v>
      </c>
      <c r="N10" s="260">
        <f t="shared" ref="N10:T10" si="1">N12+N22+N26+N40</f>
        <v>22985.360390000002</v>
      </c>
      <c r="O10" s="260">
        <f t="shared" si="1"/>
        <v>34787.127720000004</v>
      </c>
      <c r="P10" s="260">
        <f t="shared" si="1"/>
        <v>33459.441409999999</v>
      </c>
      <c r="Q10" s="260">
        <f t="shared" si="1"/>
        <v>47457.53009</v>
      </c>
      <c r="R10" s="260">
        <f t="shared" si="1"/>
        <v>47375.375679999997</v>
      </c>
      <c r="S10" s="260">
        <f t="shared" si="1"/>
        <v>44600.800000000003</v>
      </c>
      <c r="T10" s="260">
        <f t="shared" si="1"/>
        <v>44600.800000000003</v>
      </c>
      <c r="U10" s="500" t="s">
        <v>885</v>
      </c>
    </row>
    <row r="11" spans="1:21" ht="15" customHeight="1">
      <c r="A11" s="669"/>
      <c r="B11" s="667"/>
      <c r="C11" s="667"/>
      <c r="D11" s="235" t="s">
        <v>48</v>
      </c>
      <c r="E11" s="27"/>
      <c r="F11" s="27"/>
      <c r="G11" s="27"/>
      <c r="H11" s="27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7"/>
    </row>
    <row r="12" spans="1:21" ht="150.75" customHeight="1">
      <c r="A12" s="659" t="s">
        <v>115</v>
      </c>
      <c r="B12" s="682" t="s">
        <v>106</v>
      </c>
      <c r="C12" s="682" t="s">
        <v>635</v>
      </c>
      <c r="D12" s="236" t="s">
        <v>26</v>
      </c>
      <c r="E12" s="28" t="s">
        <v>140</v>
      </c>
      <c r="F12" s="28" t="s">
        <v>350</v>
      </c>
      <c r="G12" s="28" t="s">
        <v>514</v>
      </c>
      <c r="H12" s="28" t="s">
        <v>78</v>
      </c>
      <c r="I12" s="84">
        <v>1945.51</v>
      </c>
      <c r="J12" s="84">
        <v>1945.51</v>
      </c>
      <c r="K12" s="84">
        <f>K14+K16+K18+K20</f>
        <v>504.96</v>
      </c>
      <c r="L12" s="84">
        <f t="shared" ref="L12" si="2">L14+L16+L18+L20</f>
        <v>456.56714999999997</v>
      </c>
      <c r="M12" s="84">
        <f>M14+M16+M18+M20</f>
        <v>1010.76</v>
      </c>
      <c r="N12" s="84">
        <f t="shared" ref="N12" si="3">N14+N16+N18+N20</f>
        <v>918.77869999999996</v>
      </c>
      <c r="O12" s="84">
        <f>O14+O16+O18+O20</f>
        <v>1743.89</v>
      </c>
      <c r="P12" s="84">
        <f t="shared" ref="P12" si="4">P14+P16+P18+P20</f>
        <v>1561.7061500000002</v>
      </c>
      <c r="Q12" s="84">
        <f>Q14+Q16+Q18+Q20</f>
        <v>2109.77909</v>
      </c>
      <c r="R12" s="84">
        <f t="shared" ref="R12:T12" si="5">R14+R16+R18+R20</f>
        <v>2050.1658699999998</v>
      </c>
      <c r="S12" s="84">
        <f t="shared" si="5"/>
        <v>2250.1999999999998</v>
      </c>
      <c r="T12" s="84">
        <f t="shared" si="5"/>
        <v>2250.1999999999998</v>
      </c>
      <c r="U12" s="699" t="s">
        <v>886</v>
      </c>
    </row>
    <row r="13" spans="1:21" ht="15" customHeight="1">
      <c r="A13" s="660"/>
      <c r="B13" s="683"/>
      <c r="C13" s="683"/>
      <c r="D13" s="236" t="s">
        <v>48</v>
      </c>
      <c r="E13" s="28"/>
      <c r="F13" s="28"/>
      <c r="G13" s="28"/>
      <c r="H13" s="28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700"/>
    </row>
    <row r="14" spans="1:21" ht="29.25" customHeight="1">
      <c r="A14" s="656"/>
      <c r="B14" s="650" t="s">
        <v>102</v>
      </c>
      <c r="C14" s="652" t="s">
        <v>347</v>
      </c>
      <c r="D14" s="237" t="s">
        <v>26</v>
      </c>
      <c r="E14" s="209" t="s">
        <v>140</v>
      </c>
      <c r="F14" s="209" t="s">
        <v>375</v>
      </c>
      <c r="G14" s="209" t="s">
        <v>498</v>
      </c>
      <c r="H14" s="209" t="s">
        <v>346</v>
      </c>
      <c r="I14" s="184"/>
      <c r="J14" s="184"/>
      <c r="K14" s="184">
        <v>498</v>
      </c>
      <c r="L14" s="184">
        <v>451.92714999999998</v>
      </c>
      <c r="M14" s="184">
        <v>998</v>
      </c>
      <c r="N14" s="184">
        <v>907.75869999999998</v>
      </c>
      <c r="O14" s="184">
        <v>1499</v>
      </c>
      <c r="P14" s="184">
        <v>1376.4293700000001</v>
      </c>
      <c r="Q14" s="261">
        <v>1859.57909</v>
      </c>
      <c r="R14" s="261">
        <v>1859.57909</v>
      </c>
      <c r="S14" s="203">
        <v>2000</v>
      </c>
      <c r="T14" s="203">
        <v>2000</v>
      </c>
      <c r="U14" s="692" t="s">
        <v>772</v>
      </c>
    </row>
    <row r="15" spans="1:21" ht="12.75">
      <c r="A15" s="662"/>
      <c r="B15" s="661"/>
      <c r="C15" s="655"/>
      <c r="D15" s="237" t="s">
        <v>48</v>
      </c>
      <c r="E15" s="209"/>
      <c r="F15" s="209"/>
      <c r="G15" s="209"/>
      <c r="H15" s="209"/>
      <c r="I15" s="184"/>
      <c r="J15" s="184"/>
      <c r="K15" s="184"/>
      <c r="L15" s="184"/>
      <c r="M15" s="184"/>
      <c r="N15" s="184"/>
      <c r="O15" s="184"/>
      <c r="P15" s="184"/>
      <c r="Q15" s="261"/>
      <c r="R15" s="261"/>
      <c r="S15" s="203"/>
      <c r="T15" s="203"/>
      <c r="U15" s="692"/>
    </row>
    <row r="16" spans="1:21" ht="27" customHeight="1">
      <c r="A16" s="656"/>
      <c r="B16" s="650" t="s">
        <v>82</v>
      </c>
      <c r="C16" s="652" t="s">
        <v>499</v>
      </c>
      <c r="D16" s="237" t="s">
        <v>26</v>
      </c>
      <c r="E16" s="209" t="s">
        <v>140</v>
      </c>
      <c r="F16" s="209" t="s">
        <v>141</v>
      </c>
      <c r="G16" s="209" t="s">
        <v>500</v>
      </c>
      <c r="H16" s="209" t="s">
        <v>374</v>
      </c>
      <c r="I16" s="184"/>
      <c r="J16" s="184"/>
      <c r="K16" s="184">
        <v>6.96</v>
      </c>
      <c r="L16" s="184">
        <v>4.6399999999999997</v>
      </c>
      <c r="M16" s="184">
        <v>12.76</v>
      </c>
      <c r="N16" s="184">
        <v>11.02</v>
      </c>
      <c r="O16" s="184">
        <v>15.69</v>
      </c>
      <c r="P16" s="184">
        <v>15.69</v>
      </c>
      <c r="Q16" s="261">
        <v>21</v>
      </c>
      <c r="R16" s="261">
        <v>21</v>
      </c>
      <c r="S16" s="203">
        <v>21</v>
      </c>
      <c r="T16" s="203">
        <v>21</v>
      </c>
      <c r="U16" s="652" t="s">
        <v>941</v>
      </c>
    </row>
    <row r="17" spans="1:21" ht="12.75">
      <c r="A17" s="662"/>
      <c r="B17" s="661"/>
      <c r="C17" s="655"/>
      <c r="D17" s="237" t="s">
        <v>48</v>
      </c>
      <c r="E17" s="209"/>
      <c r="F17" s="209"/>
      <c r="G17" s="209"/>
      <c r="H17" s="209"/>
      <c r="I17" s="184"/>
      <c r="J17" s="184"/>
      <c r="K17" s="184"/>
      <c r="L17" s="184"/>
      <c r="M17" s="184"/>
      <c r="N17" s="184"/>
      <c r="O17" s="184"/>
      <c r="P17" s="184"/>
      <c r="Q17" s="261"/>
      <c r="R17" s="261"/>
      <c r="S17" s="203"/>
      <c r="T17" s="203"/>
      <c r="U17" s="655"/>
    </row>
    <row r="18" spans="1:21" ht="26.25" customHeight="1">
      <c r="A18" s="656"/>
      <c r="B18" s="650" t="s">
        <v>83</v>
      </c>
      <c r="C18" s="652" t="s">
        <v>144</v>
      </c>
      <c r="D18" s="237" t="s">
        <v>26</v>
      </c>
      <c r="E18" s="209" t="s">
        <v>140</v>
      </c>
      <c r="F18" s="209" t="s">
        <v>141</v>
      </c>
      <c r="G18" s="209" t="s">
        <v>577</v>
      </c>
      <c r="H18" s="209" t="s">
        <v>424</v>
      </c>
      <c r="I18" s="186"/>
      <c r="J18" s="186"/>
      <c r="K18" s="305">
        <v>0</v>
      </c>
      <c r="L18" s="305">
        <v>0</v>
      </c>
      <c r="M18" s="396">
        <v>0</v>
      </c>
      <c r="N18" s="396">
        <v>0</v>
      </c>
      <c r="O18" s="482">
        <v>227.45</v>
      </c>
      <c r="P18" s="482">
        <v>169.58678</v>
      </c>
      <c r="Q18" s="495">
        <v>227.45</v>
      </c>
      <c r="R18" s="495">
        <v>169.58678</v>
      </c>
      <c r="S18" s="263">
        <v>229.2</v>
      </c>
      <c r="T18" s="263">
        <v>229.2</v>
      </c>
      <c r="U18" s="652" t="s">
        <v>942</v>
      </c>
    </row>
    <row r="19" spans="1:21" ht="12.75">
      <c r="A19" s="657"/>
      <c r="B19" s="658"/>
      <c r="C19" s="654"/>
      <c r="D19" s="237" t="s">
        <v>48</v>
      </c>
      <c r="E19" s="209"/>
      <c r="F19" s="209"/>
      <c r="G19" s="209"/>
      <c r="H19" s="209"/>
      <c r="I19" s="186"/>
      <c r="J19" s="186"/>
      <c r="K19" s="305"/>
      <c r="L19" s="305"/>
      <c r="M19" s="396"/>
      <c r="N19" s="396"/>
      <c r="O19" s="482"/>
      <c r="P19" s="482"/>
      <c r="Q19" s="495"/>
      <c r="R19" s="495"/>
      <c r="S19" s="263"/>
      <c r="T19" s="263"/>
      <c r="U19" s="654"/>
    </row>
    <row r="20" spans="1:21" ht="26.25" customHeight="1">
      <c r="A20" s="653"/>
      <c r="B20" s="653"/>
      <c r="C20" s="653"/>
      <c r="D20" s="237" t="s">
        <v>26</v>
      </c>
      <c r="E20" s="209" t="s">
        <v>140</v>
      </c>
      <c r="F20" s="209" t="s">
        <v>141</v>
      </c>
      <c r="G20" s="209" t="s">
        <v>577</v>
      </c>
      <c r="H20" s="209" t="s">
        <v>142</v>
      </c>
      <c r="I20" s="186"/>
      <c r="J20" s="186"/>
      <c r="K20" s="305">
        <v>0</v>
      </c>
      <c r="L20" s="305">
        <v>0</v>
      </c>
      <c r="M20" s="396">
        <v>0</v>
      </c>
      <c r="N20" s="396">
        <v>0</v>
      </c>
      <c r="O20" s="482">
        <v>1.75</v>
      </c>
      <c r="P20" s="482">
        <v>0</v>
      </c>
      <c r="Q20" s="495">
        <v>1.75</v>
      </c>
      <c r="R20" s="495">
        <v>0</v>
      </c>
      <c r="S20" s="263">
        <v>0</v>
      </c>
      <c r="T20" s="263">
        <v>0</v>
      </c>
      <c r="U20" s="653"/>
    </row>
    <row r="21" spans="1:21" ht="12.75">
      <c r="A21" s="710"/>
      <c r="B21" s="710"/>
      <c r="C21" s="710"/>
      <c r="D21" s="237" t="s">
        <v>48</v>
      </c>
      <c r="E21" s="209"/>
      <c r="F21" s="209"/>
      <c r="G21" s="209"/>
      <c r="H21" s="209"/>
      <c r="I21" s="186"/>
      <c r="J21" s="186"/>
      <c r="K21" s="305"/>
      <c r="L21" s="305"/>
      <c r="M21" s="396"/>
      <c r="N21" s="396"/>
      <c r="O21" s="482"/>
      <c r="P21" s="482"/>
      <c r="Q21" s="495"/>
      <c r="R21" s="495"/>
      <c r="S21" s="263"/>
      <c r="T21" s="263"/>
      <c r="U21" s="710"/>
    </row>
    <row r="22" spans="1:21" ht="78.75" customHeight="1">
      <c r="A22" s="659" t="s">
        <v>116</v>
      </c>
      <c r="B22" s="682" t="s">
        <v>98</v>
      </c>
      <c r="C22" s="682" t="s">
        <v>636</v>
      </c>
      <c r="D22" s="236" t="s">
        <v>26</v>
      </c>
      <c r="E22" s="28" t="s">
        <v>140</v>
      </c>
      <c r="F22" s="28" t="s">
        <v>314</v>
      </c>
      <c r="G22" s="383" t="s">
        <v>815</v>
      </c>
      <c r="H22" s="28" t="s">
        <v>78</v>
      </c>
      <c r="I22" s="84">
        <v>31069.4</v>
      </c>
      <c r="J22" s="84">
        <v>29432.3</v>
      </c>
      <c r="K22" s="84">
        <f>K24</f>
        <v>7094.1</v>
      </c>
      <c r="L22" s="84">
        <f t="shared" ref="L22:T22" si="6">L24</f>
        <v>7094.1</v>
      </c>
      <c r="M22" s="84">
        <f>M24</f>
        <v>15208.7</v>
      </c>
      <c r="N22" s="84">
        <f t="shared" ref="N22:R22" si="7">N24</f>
        <v>15208.7</v>
      </c>
      <c r="O22" s="84">
        <f t="shared" si="7"/>
        <v>22651.200000000001</v>
      </c>
      <c r="P22" s="84">
        <f t="shared" si="7"/>
        <v>22170.6</v>
      </c>
      <c r="Q22" s="84">
        <f>Q24</f>
        <v>32028.550999999999</v>
      </c>
      <c r="R22" s="84">
        <f t="shared" si="7"/>
        <v>32028.550999999999</v>
      </c>
      <c r="S22" s="84">
        <f t="shared" si="6"/>
        <v>29626.6</v>
      </c>
      <c r="T22" s="84">
        <f t="shared" si="6"/>
        <v>29626.6</v>
      </c>
      <c r="U22" s="699" t="s">
        <v>725</v>
      </c>
    </row>
    <row r="23" spans="1:21" ht="14.25" customHeight="1">
      <c r="A23" s="660"/>
      <c r="B23" s="683"/>
      <c r="C23" s="683"/>
      <c r="D23" s="236" t="s">
        <v>48</v>
      </c>
      <c r="E23" s="28"/>
      <c r="F23" s="28"/>
      <c r="G23" s="28"/>
      <c r="H23" s="28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700"/>
    </row>
    <row r="24" spans="1:21" ht="90.75" customHeight="1">
      <c r="A24" s="670"/>
      <c r="B24" s="650" t="s">
        <v>102</v>
      </c>
      <c r="C24" s="652" t="s">
        <v>349</v>
      </c>
      <c r="D24" s="237" t="s">
        <v>26</v>
      </c>
      <c r="E24" s="209" t="s">
        <v>140</v>
      </c>
      <c r="F24" s="209" t="s">
        <v>314</v>
      </c>
      <c r="G24" s="209" t="s">
        <v>707</v>
      </c>
      <c r="H24" s="209" t="s">
        <v>113</v>
      </c>
      <c r="I24" s="184"/>
      <c r="J24" s="184"/>
      <c r="K24" s="184">
        <v>7094.1</v>
      </c>
      <c r="L24" s="184">
        <v>7094.1</v>
      </c>
      <c r="M24" s="184">
        <v>15208.7</v>
      </c>
      <c r="N24" s="184">
        <v>15208.7</v>
      </c>
      <c r="O24" s="184">
        <v>22651.200000000001</v>
      </c>
      <c r="P24" s="184">
        <v>22170.6</v>
      </c>
      <c r="Q24" s="261">
        <v>32028.550999999999</v>
      </c>
      <c r="R24" s="261">
        <v>32028.550999999999</v>
      </c>
      <c r="S24" s="203">
        <v>29626.6</v>
      </c>
      <c r="T24" s="203">
        <v>29626.6</v>
      </c>
      <c r="U24" s="725" t="s">
        <v>943</v>
      </c>
    </row>
    <row r="25" spans="1:21" ht="12.75">
      <c r="A25" s="671"/>
      <c r="B25" s="661"/>
      <c r="C25" s="655"/>
      <c r="D25" s="237" t="s">
        <v>48</v>
      </c>
      <c r="E25" s="209"/>
      <c r="F25" s="209"/>
      <c r="G25" s="209"/>
      <c r="H25" s="209"/>
      <c r="I25" s="184"/>
      <c r="J25" s="184"/>
      <c r="K25" s="184"/>
      <c r="L25" s="184"/>
      <c r="M25" s="184"/>
      <c r="N25" s="184"/>
      <c r="O25" s="184"/>
      <c r="P25" s="184"/>
      <c r="Q25" s="261"/>
      <c r="R25" s="261"/>
      <c r="S25" s="203"/>
      <c r="T25" s="203"/>
      <c r="U25" s="727"/>
    </row>
    <row r="26" spans="1:21" ht="109.5" customHeight="1">
      <c r="A26" s="659" t="s">
        <v>117</v>
      </c>
      <c r="B26" s="682" t="s">
        <v>126</v>
      </c>
      <c r="C26" s="682" t="s">
        <v>146</v>
      </c>
      <c r="D26" s="236" t="s">
        <v>26</v>
      </c>
      <c r="E26" s="28" t="s">
        <v>140</v>
      </c>
      <c r="F26" s="28" t="s">
        <v>103</v>
      </c>
      <c r="G26" s="383" t="s">
        <v>513</v>
      </c>
      <c r="H26" s="28" t="s">
        <v>78</v>
      </c>
      <c r="I26" s="84">
        <v>12718.8</v>
      </c>
      <c r="J26" s="84">
        <v>12681.93</v>
      </c>
      <c r="K26" s="84">
        <f>K28+K30+K32+K34+K36</f>
        <v>3189.1109500000002</v>
      </c>
      <c r="L26" s="84">
        <f t="shared" ref="L26" si="8">L28+L30+L32+L34+L36</f>
        <v>2884.7696800000003</v>
      </c>
      <c r="M26" s="84">
        <f>M28+M30+M32+M34+M36+M38</f>
        <v>7635.5761000000011</v>
      </c>
      <c r="N26" s="84">
        <f t="shared" ref="N26" si="9">N28+N30+N32+N34+N36+N38</f>
        <v>6857.8816900000002</v>
      </c>
      <c r="O26" s="84">
        <f>O28+O30+O32+O34+O36+O38</f>
        <v>10392.03772</v>
      </c>
      <c r="P26" s="84">
        <f t="shared" ref="P26" si="10">P28+P30+P32+P34+P36+P38</f>
        <v>9727.1352599999991</v>
      </c>
      <c r="Q26" s="84">
        <f>Q28+Q30+Q32+Q34+Q36+Q38</f>
        <v>13319.199999999999</v>
      </c>
      <c r="R26" s="84">
        <f t="shared" ref="R26:T26" si="11">R28+R30+R32+R34+R36+R38</f>
        <v>13296.658809999999</v>
      </c>
      <c r="S26" s="84">
        <f t="shared" si="11"/>
        <v>12724</v>
      </c>
      <c r="T26" s="84">
        <f t="shared" si="11"/>
        <v>12724</v>
      </c>
      <c r="U26" s="699" t="s">
        <v>887</v>
      </c>
    </row>
    <row r="27" spans="1:21" ht="12.75" customHeight="1">
      <c r="A27" s="660"/>
      <c r="B27" s="683"/>
      <c r="C27" s="683"/>
      <c r="D27" s="236" t="s">
        <v>48</v>
      </c>
      <c r="E27" s="28"/>
      <c r="F27" s="28"/>
      <c r="G27" s="28"/>
      <c r="H27" s="28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700"/>
    </row>
    <row r="28" spans="1:21" ht="26.25" customHeight="1">
      <c r="A28" s="656"/>
      <c r="B28" s="650" t="s">
        <v>102</v>
      </c>
      <c r="C28" s="652" t="s">
        <v>880</v>
      </c>
      <c r="D28" s="237" t="s">
        <v>26</v>
      </c>
      <c r="E28" s="209" t="s">
        <v>140</v>
      </c>
      <c r="F28" s="209" t="s">
        <v>103</v>
      </c>
      <c r="G28" s="209" t="s">
        <v>710</v>
      </c>
      <c r="H28" s="209" t="s">
        <v>147</v>
      </c>
      <c r="I28" s="184"/>
      <c r="J28" s="184"/>
      <c r="K28" s="184">
        <v>2104.3510000000001</v>
      </c>
      <c r="L28" s="184">
        <v>2073.6490399999998</v>
      </c>
      <c r="M28" s="184">
        <v>4229.4110000000001</v>
      </c>
      <c r="N28" s="184">
        <v>4118.4761099999996</v>
      </c>
      <c r="O28" s="184">
        <v>6166.3779999999997</v>
      </c>
      <c r="P28" s="184">
        <v>6046.0612199999996</v>
      </c>
      <c r="Q28" s="261">
        <v>8203.1489999999994</v>
      </c>
      <c r="R28" s="261">
        <v>8203.1489999999994</v>
      </c>
      <c r="S28" s="203">
        <v>12724</v>
      </c>
      <c r="T28" s="203">
        <v>12724</v>
      </c>
      <c r="U28" s="652" t="s">
        <v>773</v>
      </c>
    </row>
    <row r="29" spans="1:21" ht="12.75">
      <c r="A29" s="657"/>
      <c r="B29" s="658"/>
      <c r="C29" s="654"/>
      <c r="D29" s="237" t="s">
        <v>48</v>
      </c>
      <c r="E29" s="209"/>
      <c r="F29" s="209"/>
      <c r="G29" s="209"/>
      <c r="H29" s="209"/>
      <c r="I29" s="184"/>
      <c r="J29" s="184"/>
      <c r="K29" s="184"/>
      <c r="L29" s="184"/>
      <c r="M29" s="184"/>
      <c r="N29" s="184"/>
      <c r="O29" s="184"/>
      <c r="P29" s="184"/>
      <c r="Q29" s="261"/>
      <c r="R29" s="261"/>
      <c r="S29" s="203"/>
      <c r="T29" s="203"/>
      <c r="U29" s="654"/>
    </row>
    <row r="30" spans="1:21" ht="25.5" customHeight="1">
      <c r="A30" s="646"/>
      <c r="B30" s="646"/>
      <c r="C30" s="646"/>
      <c r="D30" s="237" t="s">
        <v>26</v>
      </c>
      <c r="E30" s="209" t="s">
        <v>140</v>
      </c>
      <c r="F30" s="209" t="s">
        <v>103</v>
      </c>
      <c r="G30" s="209" t="s">
        <v>710</v>
      </c>
      <c r="H30" s="209" t="s">
        <v>143</v>
      </c>
      <c r="I30" s="184"/>
      <c r="J30" s="184"/>
      <c r="K30" s="184">
        <v>348.46557000000001</v>
      </c>
      <c r="L30" s="184">
        <v>310.78629999999998</v>
      </c>
      <c r="M30" s="184">
        <v>2023.7986900000001</v>
      </c>
      <c r="N30" s="184">
        <v>1466.5313200000001</v>
      </c>
      <c r="O30" s="184">
        <v>2257.5491299999999</v>
      </c>
      <c r="P30" s="184">
        <v>1825.43271</v>
      </c>
      <c r="Q30" s="261">
        <v>2638.7975499999998</v>
      </c>
      <c r="R30" s="261">
        <v>2616.2563599999999</v>
      </c>
      <c r="S30" s="203">
        <v>0</v>
      </c>
      <c r="T30" s="203">
        <v>0</v>
      </c>
      <c r="U30" s="654"/>
    </row>
    <row r="31" spans="1:21" ht="12.75">
      <c r="A31" s="646"/>
      <c r="B31" s="646"/>
      <c r="C31" s="646"/>
      <c r="D31" s="237" t="s">
        <v>48</v>
      </c>
      <c r="E31" s="209"/>
      <c r="F31" s="209"/>
      <c r="G31" s="209"/>
      <c r="H31" s="209"/>
      <c r="I31" s="184"/>
      <c r="J31" s="184"/>
      <c r="K31" s="184"/>
      <c r="L31" s="184"/>
      <c r="M31" s="184"/>
      <c r="N31" s="184"/>
      <c r="O31" s="184"/>
      <c r="P31" s="184"/>
      <c r="Q31" s="261"/>
      <c r="R31" s="261"/>
      <c r="S31" s="203"/>
      <c r="T31" s="203"/>
      <c r="U31" s="654"/>
    </row>
    <row r="32" spans="1:21" ht="30" customHeight="1">
      <c r="A32" s="646"/>
      <c r="B32" s="646"/>
      <c r="C32" s="646"/>
      <c r="D32" s="237" t="s">
        <v>26</v>
      </c>
      <c r="E32" s="209" t="s">
        <v>140</v>
      </c>
      <c r="F32" s="209" t="s">
        <v>103</v>
      </c>
      <c r="G32" s="209" t="s">
        <v>710</v>
      </c>
      <c r="H32" s="209" t="s">
        <v>148</v>
      </c>
      <c r="I32" s="184"/>
      <c r="J32" s="184"/>
      <c r="K32" s="184">
        <v>0.78</v>
      </c>
      <c r="L32" s="184">
        <v>0.78</v>
      </c>
      <c r="M32" s="184">
        <v>1.56</v>
      </c>
      <c r="N32" s="184">
        <v>1.56</v>
      </c>
      <c r="O32" s="184">
        <v>2.34</v>
      </c>
      <c r="P32" s="184">
        <v>2.34</v>
      </c>
      <c r="Q32" s="261">
        <v>3.1095199999999998</v>
      </c>
      <c r="R32" s="261">
        <v>3.1095199999999998</v>
      </c>
      <c r="S32" s="203">
        <v>0</v>
      </c>
      <c r="T32" s="203">
        <v>0</v>
      </c>
      <c r="U32" s="654"/>
    </row>
    <row r="33" spans="1:21" ht="12.75">
      <c r="A33" s="646"/>
      <c r="B33" s="646"/>
      <c r="C33" s="646"/>
      <c r="D33" s="237" t="s">
        <v>48</v>
      </c>
      <c r="E33" s="209"/>
      <c r="F33" s="209"/>
      <c r="G33" s="209"/>
      <c r="H33" s="209"/>
      <c r="I33" s="184"/>
      <c r="J33" s="184"/>
      <c r="K33" s="184"/>
      <c r="L33" s="184"/>
      <c r="M33" s="184"/>
      <c r="N33" s="184"/>
      <c r="O33" s="184"/>
      <c r="P33" s="184"/>
      <c r="Q33" s="261"/>
      <c r="R33" s="261"/>
      <c r="S33" s="203"/>
      <c r="T33" s="203"/>
      <c r="U33" s="654"/>
    </row>
    <row r="34" spans="1:21" ht="30" customHeight="1">
      <c r="A34" s="646"/>
      <c r="B34" s="646"/>
      <c r="C34" s="646"/>
      <c r="D34" s="237" t="s">
        <v>26</v>
      </c>
      <c r="E34" s="209">
        <v>147</v>
      </c>
      <c r="F34" s="209" t="s">
        <v>103</v>
      </c>
      <c r="G34" s="209" t="s">
        <v>710</v>
      </c>
      <c r="H34" s="209" t="s">
        <v>480</v>
      </c>
      <c r="I34" s="184"/>
      <c r="J34" s="184"/>
      <c r="K34" s="184">
        <v>735.51437999999996</v>
      </c>
      <c r="L34" s="184">
        <v>499.55434000000002</v>
      </c>
      <c r="M34" s="184">
        <v>1377.2829300000001</v>
      </c>
      <c r="N34" s="184">
        <v>1268.3112000000001</v>
      </c>
      <c r="O34" s="184">
        <v>1962.24711</v>
      </c>
      <c r="P34" s="184">
        <v>1850.1452099999999</v>
      </c>
      <c r="Q34" s="261">
        <v>2470.6204499999999</v>
      </c>
      <c r="R34" s="261">
        <v>2470.6204499999999</v>
      </c>
      <c r="S34" s="203">
        <v>0</v>
      </c>
      <c r="T34" s="203">
        <v>0</v>
      </c>
      <c r="U34" s="654"/>
    </row>
    <row r="35" spans="1:21" ht="12.75">
      <c r="A35" s="646"/>
      <c r="B35" s="646"/>
      <c r="C35" s="646"/>
      <c r="D35" s="237" t="s">
        <v>48</v>
      </c>
      <c r="E35" s="209"/>
      <c r="F35" s="209"/>
      <c r="G35" s="209"/>
      <c r="H35" s="209"/>
      <c r="I35" s="184"/>
      <c r="J35" s="184"/>
      <c r="K35" s="184"/>
      <c r="L35" s="184"/>
      <c r="M35" s="184"/>
      <c r="N35" s="184"/>
      <c r="O35" s="184"/>
      <c r="P35" s="184"/>
      <c r="Q35" s="261"/>
      <c r="R35" s="261"/>
      <c r="S35" s="203"/>
      <c r="T35" s="203"/>
      <c r="U35" s="654"/>
    </row>
    <row r="36" spans="1:21" ht="33" customHeight="1">
      <c r="A36" s="646"/>
      <c r="B36" s="646"/>
      <c r="C36" s="646"/>
      <c r="D36" s="237" t="s">
        <v>26</v>
      </c>
      <c r="E36" s="209" t="s">
        <v>140</v>
      </c>
      <c r="F36" s="209" t="s">
        <v>103</v>
      </c>
      <c r="G36" s="209" t="s">
        <v>710</v>
      </c>
      <c r="H36" s="209" t="s">
        <v>149</v>
      </c>
      <c r="I36" s="184"/>
      <c r="J36" s="184"/>
      <c r="K36" s="184">
        <v>0</v>
      </c>
      <c r="L36" s="184">
        <v>0</v>
      </c>
      <c r="M36" s="184">
        <v>2.85</v>
      </c>
      <c r="N36" s="184">
        <v>2.85</v>
      </c>
      <c r="O36" s="184">
        <v>2.85</v>
      </c>
      <c r="P36" s="184">
        <v>2.85</v>
      </c>
      <c r="Q36" s="261">
        <v>2.85</v>
      </c>
      <c r="R36" s="261">
        <v>2.85</v>
      </c>
      <c r="S36" s="203">
        <v>0</v>
      </c>
      <c r="T36" s="203">
        <v>0</v>
      </c>
      <c r="U36" s="653"/>
    </row>
    <row r="37" spans="1:21" ht="12.75">
      <c r="A37" s="646"/>
      <c r="B37" s="646"/>
      <c r="C37" s="646"/>
      <c r="D37" s="237" t="s">
        <v>48</v>
      </c>
      <c r="E37" s="209"/>
      <c r="F37" s="209"/>
      <c r="G37" s="209"/>
      <c r="H37" s="209"/>
      <c r="I37" s="184"/>
      <c r="J37" s="184"/>
      <c r="K37" s="184"/>
      <c r="L37" s="184"/>
      <c r="M37" s="184"/>
      <c r="N37" s="184"/>
      <c r="O37" s="184"/>
      <c r="P37" s="184"/>
      <c r="Q37" s="261"/>
      <c r="R37" s="261"/>
      <c r="S37" s="203"/>
      <c r="T37" s="203"/>
      <c r="U37" s="653"/>
    </row>
    <row r="38" spans="1:21" ht="26.25" customHeight="1">
      <c r="A38" s="646"/>
      <c r="B38" s="646"/>
      <c r="C38" s="646"/>
      <c r="D38" s="309" t="s">
        <v>26</v>
      </c>
      <c r="E38" s="209" t="s">
        <v>140</v>
      </c>
      <c r="F38" s="209" t="s">
        <v>103</v>
      </c>
      <c r="G38" s="209" t="s">
        <v>710</v>
      </c>
      <c r="H38" s="209">
        <v>853</v>
      </c>
      <c r="I38" s="184"/>
      <c r="J38" s="184"/>
      <c r="K38" s="184">
        <v>0</v>
      </c>
      <c r="L38" s="184">
        <v>0</v>
      </c>
      <c r="M38" s="184">
        <v>0.67347999999999997</v>
      </c>
      <c r="N38" s="184">
        <v>0.15306</v>
      </c>
      <c r="O38" s="184">
        <v>0.67347999999999997</v>
      </c>
      <c r="P38" s="184">
        <v>0.30612</v>
      </c>
      <c r="Q38" s="261">
        <v>0.67347999999999997</v>
      </c>
      <c r="R38" s="261">
        <v>0.67347999999999997</v>
      </c>
      <c r="S38" s="203">
        <v>0</v>
      </c>
      <c r="T38" s="203">
        <v>0</v>
      </c>
      <c r="U38" s="646"/>
    </row>
    <row r="39" spans="1:21" ht="12.75">
      <c r="A39" s="622"/>
      <c r="B39" s="622"/>
      <c r="C39" s="622"/>
      <c r="D39" s="309" t="s">
        <v>48</v>
      </c>
      <c r="E39" s="209"/>
      <c r="F39" s="209"/>
      <c r="G39" s="209"/>
      <c r="H39" s="209"/>
      <c r="I39" s="184"/>
      <c r="J39" s="184"/>
      <c r="K39" s="184"/>
      <c r="L39" s="184"/>
      <c r="M39" s="184"/>
      <c r="N39" s="184"/>
      <c r="O39" s="184"/>
      <c r="P39" s="184"/>
      <c r="Q39" s="261"/>
      <c r="R39" s="261"/>
      <c r="S39" s="203"/>
      <c r="T39" s="203"/>
      <c r="U39" s="622"/>
    </row>
    <row r="40" spans="1:21" ht="79.5" customHeight="1">
      <c r="A40" s="659" t="s">
        <v>118</v>
      </c>
      <c r="B40" s="682" t="s">
        <v>130</v>
      </c>
      <c r="C40" s="682" t="s">
        <v>127</v>
      </c>
      <c r="D40" s="236" t="s">
        <v>26</v>
      </c>
      <c r="E40" s="28" t="s">
        <v>140</v>
      </c>
      <c r="F40" s="28" t="s">
        <v>141</v>
      </c>
      <c r="G40" s="383" t="s">
        <v>816</v>
      </c>
      <c r="H40" s="28" t="s">
        <v>78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699" t="s">
        <v>719</v>
      </c>
    </row>
    <row r="41" spans="1:21">
      <c r="A41" s="660"/>
      <c r="B41" s="683"/>
      <c r="C41" s="683"/>
      <c r="D41" s="236" t="s">
        <v>48</v>
      </c>
      <c r="E41" s="28"/>
      <c r="F41" s="28"/>
      <c r="G41" s="28"/>
      <c r="H41" s="28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700"/>
    </row>
    <row r="42" spans="1:21" ht="129.75" customHeight="1">
      <c r="A42" s="668">
        <v>2</v>
      </c>
      <c r="B42" s="672" t="s">
        <v>73</v>
      </c>
      <c r="C42" s="672" t="s">
        <v>603</v>
      </c>
      <c r="D42" s="235" t="s">
        <v>26</v>
      </c>
      <c r="E42" s="27" t="s">
        <v>155</v>
      </c>
      <c r="F42" s="27" t="s">
        <v>351</v>
      </c>
      <c r="G42" s="27" t="s">
        <v>512</v>
      </c>
      <c r="H42" s="27" t="s">
        <v>78</v>
      </c>
      <c r="I42" s="260">
        <f>I44+I54+I62+I70</f>
        <v>44615.233419999997</v>
      </c>
      <c r="J42" s="260">
        <f>J44+J54+J62+J70</f>
        <v>39125.276589999994</v>
      </c>
      <c r="K42" s="260">
        <f>K44+K54+K62+K70</f>
        <v>7102.2968700000001</v>
      </c>
      <c r="L42" s="260">
        <f t="shared" ref="L42" si="12">L44+L54+L62+L70</f>
        <v>5450.1824500000002</v>
      </c>
      <c r="M42" s="260">
        <f>M44+M54+M62+M70+M94</f>
        <v>18147.411809999998</v>
      </c>
      <c r="N42" s="260">
        <f>N44+N54+N62+N70+N94</f>
        <v>16966.93073</v>
      </c>
      <c r="O42" s="260">
        <f>O44+O54+O62+O70+O94</f>
        <v>32595.132869999994</v>
      </c>
      <c r="P42" s="260">
        <f t="shared" ref="P42:T42" si="13">P44+P54+P62+P70+P94</f>
        <v>25924.870500000001</v>
      </c>
      <c r="Q42" s="260">
        <f t="shared" si="13"/>
        <v>40844.685809999995</v>
      </c>
      <c r="R42" s="260">
        <f t="shared" si="13"/>
        <v>40804.772530000002</v>
      </c>
      <c r="S42" s="260">
        <f t="shared" si="13"/>
        <v>36486.328000000001</v>
      </c>
      <c r="T42" s="260">
        <f t="shared" si="13"/>
        <v>36486.328000000001</v>
      </c>
      <c r="U42" s="729" t="s">
        <v>888</v>
      </c>
    </row>
    <row r="43" spans="1:21" ht="15" customHeight="1">
      <c r="A43" s="669"/>
      <c r="B43" s="672"/>
      <c r="C43" s="672"/>
      <c r="D43" s="235" t="s">
        <v>48</v>
      </c>
      <c r="E43" s="27"/>
      <c r="F43" s="27"/>
      <c r="G43" s="27"/>
      <c r="H43" s="27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730"/>
    </row>
    <row r="44" spans="1:21" ht="92.25" customHeight="1">
      <c r="A44" s="659" t="s">
        <v>120</v>
      </c>
      <c r="B44" s="701" t="s">
        <v>106</v>
      </c>
      <c r="C44" s="701" t="s">
        <v>93</v>
      </c>
      <c r="D44" s="236" t="s">
        <v>26</v>
      </c>
      <c r="E44" s="28" t="s">
        <v>155</v>
      </c>
      <c r="F44" s="28" t="s">
        <v>94</v>
      </c>
      <c r="G44" s="28" t="s">
        <v>511</v>
      </c>
      <c r="H44" s="28" t="s">
        <v>78</v>
      </c>
      <c r="I44" s="84">
        <v>3749.4327699999999</v>
      </c>
      <c r="J44" s="84">
        <v>3412.7138199999999</v>
      </c>
      <c r="K44" s="84">
        <f>K46+K48</f>
        <v>974.37598000000003</v>
      </c>
      <c r="L44" s="84">
        <f t="shared" ref="L44" si="14">L46+L48</f>
        <v>603</v>
      </c>
      <c r="M44" s="84">
        <f>M46+M48+M52</f>
        <v>2194.3812699999999</v>
      </c>
      <c r="N44" s="84">
        <f t="shared" ref="N44" si="15">N46+N48+N52</f>
        <v>1777.0227299999999</v>
      </c>
      <c r="O44" s="84">
        <f>O46+O48+O52</f>
        <v>4073.39318</v>
      </c>
      <c r="P44" s="84">
        <f t="shared" ref="P44" si="16">P46+P48+P52</f>
        <v>3525.61897</v>
      </c>
      <c r="Q44" s="84">
        <f>Q46+Q48+Q50+Q52</f>
        <v>4587.2853300000006</v>
      </c>
      <c r="R44" s="84">
        <f t="shared" ref="R44:T44" si="17">R46+R48+R50+R52</f>
        <v>4587.2853300000006</v>
      </c>
      <c r="S44" s="84">
        <f t="shared" si="17"/>
        <v>4165.4409999999998</v>
      </c>
      <c r="T44" s="84">
        <f t="shared" si="17"/>
        <v>4165.4409999999998</v>
      </c>
      <c r="U44" s="699" t="s">
        <v>725</v>
      </c>
    </row>
    <row r="45" spans="1:21" ht="17.25" customHeight="1">
      <c r="A45" s="660"/>
      <c r="B45" s="701"/>
      <c r="C45" s="701"/>
      <c r="D45" s="236" t="s">
        <v>48</v>
      </c>
      <c r="E45" s="28"/>
      <c r="F45" s="28"/>
      <c r="G45" s="28"/>
      <c r="H45" s="28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700"/>
    </row>
    <row r="46" spans="1:21" ht="56.25" customHeight="1">
      <c r="A46" s="670"/>
      <c r="B46" s="691" t="s">
        <v>102</v>
      </c>
      <c r="C46" s="692" t="s">
        <v>315</v>
      </c>
      <c r="D46" s="237" t="s">
        <v>26</v>
      </c>
      <c r="E46" s="209" t="s">
        <v>155</v>
      </c>
      <c r="F46" s="209" t="s">
        <v>94</v>
      </c>
      <c r="G46" s="209" t="s">
        <v>503</v>
      </c>
      <c r="H46" s="209" t="s">
        <v>113</v>
      </c>
      <c r="I46" s="184"/>
      <c r="J46" s="184"/>
      <c r="K46" s="184">
        <v>331.15829000000002</v>
      </c>
      <c r="L46" s="184">
        <v>181</v>
      </c>
      <c r="M46" s="184">
        <v>741.37689999999998</v>
      </c>
      <c r="N46" s="184">
        <v>561.06174999999996</v>
      </c>
      <c r="O46" s="264">
        <v>1230.1452400000001</v>
      </c>
      <c r="P46" s="264">
        <v>1007.38803</v>
      </c>
      <c r="Q46" s="261">
        <v>1532.7305200000001</v>
      </c>
      <c r="R46" s="261">
        <v>1532.7305200000001</v>
      </c>
      <c r="S46" s="203">
        <v>1268.0640000000001</v>
      </c>
      <c r="T46" s="203">
        <v>1268.0640000000001</v>
      </c>
      <c r="U46" s="652" t="s">
        <v>774</v>
      </c>
    </row>
    <row r="47" spans="1:21" ht="15" customHeight="1">
      <c r="A47" s="671"/>
      <c r="B47" s="691"/>
      <c r="C47" s="692"/>
      <c r="D47" s="237" t="s">
        <v>48</v>
      </c>
      <c r="E47" s="209"/>
      <c r="F47" s="209"/>
      <c r="G47" s="209"/>
      <c r="H47" s="209"/>
      <c r="I47" s="184"/>
      <c r="J47" s="184"/>
      <c r="K47" s="184"/>
      <c r="L47" s="184"/>
      <c r="M47" s="184"/>
      <c r="N47" s="184"/>
      <c r="O47" s="264"/>
      <c r="P47" s="264"/>
      <c r="Q47" s="261"/>
      <c r="R47" s="261"/>
      <c r="S47" s="203"/>
      <c r="T47" s="203"/>
      <c r="U47" s="728"/>
    </row>
    <row r="48" spans="1:21" ht="30.75" customHeight="1">
      <c r="A48" s="656"/>
      <c r="B48" s="650" t="s">
        <v>82</v>
      </c>
      <c r="C48" s="652" t="s">
        <v>316</v>
      </c>
      <c r="D48" s="237" t="s">
        <v>26</v>
      </c>
      <c r="E48" s="209" t="s">
        <v>155</v>
      </c>
      <c r="F48" s="209" t="s">
        <v>94</v>
      </c>
      <c r="G48" s="209" t="s">
        <v>504</v>
      </c>
      <c r="H48" s="209" t="s">
        <v>113</v>
      </c>
      <c r="I48" s="184"/>
      <c r="J48" s="184"/>
      <c r="K48" s="184">
        <v>643.21768999999995</v>
      </c>
      <c r="L48" s="184">
        <v>422</v>
      </c>
      <c r="M48" s="184">
        <v>1439.9963700000001</v>
      </c>
      <c r="N48" s="184">
        <v>1202.95298</v>
      </c>
      <c r="O48" s="264">
        <v>2830.2399399999999</v>
      </c>
      <c r="P48" s="264">
        <v>2505.2229400000001</v>
      </c>
      <c r="Q48" s="261">
        <v>3000.6178100000002</v>
      </c>
      <c r="R48" s="261">
        <v>3000.6178100000002</v>
      </c>
      <c r="S48" s="203">
        <v>2897.377</v>
      </c>
      <c r="T48" s="203">
        <v>2897.377</v>
      </c>
      <c r="U48" s="652" t="s">
        <v>775</v>
      </c>
    </row>
    <row r="49" spans="1:21" ht="14.25" customHeight="1">
      <c r="A49" s="657"/>
      <c r="B49" s="658"/>
      <c r="C49" s="654"/>
      <c r="D49" s="237" t="s">
        <v>48</v>
      </c>
      <c r="E49" s="209"/>
      <c r="F49" s="209"/>
      <c r="G49" s="209"/>
      <c r="H49" s="209"/>
      <c r="I49" s="184"/>
      <c r="J49" s="184"/>
      <c r="K49" s="184"/>
      <c r="L49" s="184"/>
      <c r="M49" s="184"/>
      <c r="N49" s="184"/>
      <c r="O49" s="264"/>
      <c r="P49" s="264"/>
      <c r="Q49" s="261"/>
      <c r="R49" s="261"/>
      <c r="S49" s="203"/>
      <c r="T49" s="203"/>
      <c r="U49" s="654"/>
    </row>
    <row r="50" spans="1:21" ht="29.25" customHeight="1">
      <c r="A50" s="646"/>
      <c r="B50" s="646"/>
      <c r="C50" s="646"/>
      <c r="D50" s="478" t="s">
        <v>26</v>
      </c>
      <c r="E50" s="209">
        <v>62</v>
      </c>
      <c r="F50" s="307" t="s">
        <v>94</v>
      </c>
      <c r="G50" s="307" t="s">
        <v>504</v>
      </c>
      <c r="H50" s="307" t="s">
        <v>114</v>
      </c>
      <c r="I50" s="184"/>
      <c r="J50" s="184"/>
      <c r="K50" s="184">
        <v>0</v>
      </c>
      <c r="L50" s="184">
        <v>0</v>
      </c>
      <c r="M50" s="184">
        <v>0</v>
      </c>
      <c r="N50" s="184">
        <v>0</v>
      </c>
      <c r="O50" s="264">
        <v>0</v>
      </c>
      <c r="P50" s="264">
        <v>0</v>
      </c>
      <c r="Q50" s="261">
        <v>33.99</v>
      </c>
      <c r="R50" s="261">
        <v>33.99</v>
      </c>
      <c r="S50" s="203">
        <v>0</v>
      </c>
      <c r="T50" s="203">
        <v>0</v>
      </c>
      <c r="U50" s="646"/>
    </row>
    <row r="51" spans="1:21" ht="14.25" customHeight="1">
      <c r="A51" s="622"/>
      <c r="B51" s="622"/>
      <c r="C51" s="622"/>
      <c r="D51" s="478" t="s">
        <v>48</v>
      </c>
      <c r="E51" s="209"/>
      <c r="F51" s="209"/>
      <c r="G51" s="209"/>
      <c r="H51" s="209"/>
      <c r="I51" s="184"/>
      <c r="J51" s="184"/>
      <c r="K51" s="184"/>
      <c r="L51" s="184"/>
      <c r="M51" s="184"/>
      <c r="N51" s="184"/>
      <c r="O51" s="264"/>
      <c r="P51" s="264"/>
      <c r="Q51" s="261"/>
      <c r="R51" s="261"/>
      <c r="S51" s="203"/>
      <c r="T51" s="203"/>
      <c r="U51" s="622"/>
    </row>
    <row r="52" spans="1:21" ht="109.5" customHeight="1">
      <c r="A52" s="656"/>
      <c r="B52" s="650" t="s">
        <v>83</v>
      </c>
      <c r="C52" s="692" t="s">
        <v>731</v>
      </c>
      <c r="D52" s="304" t="s">
        <v>26</v>
      </c>
      <c r="E52" s="307" t="s">
        <v>155</v>
      </c>
      <c r="F52" s="307" t="s">
        <v>94</v>
      </c>
      <c r="G52" s="307" t="s">
        <v>750</v>
      </c>
      <c r="H52" s="307" t="s">
        <v>113</v>
      </c>
      <c r="I52" s="184"/>
      <c r="J52" s="184"/>
      <c r="K52" s="184">
        <v>0</v>
      </c>
      <c r="L52" s="184">
        <v>0</v>
      </c>
      <c r="M52" s="184">
        <v>13.007999999999999</v>
      </c>
      <c r="N52" s="184">
        <v>13.007999999999999</v>
      </c>
      <c r="O52" s="264">
        <v>13.007999999999999</v>
      </c>
      <c r="P52" s="264">
        <v>13.007999999999999</v>
      </c>
      <c r="Q52" s="261">
        <v>19.946999999999999</v>
      </c>
      <c r="R52" s="261">
        <v>19.946999999999999</v>
      </c>
      <c r="S52" s="203">
        <v>0</v>
      </c>
      <c r="T52" s="203">
        <v>0</v>
      </c>
      <c r="U52" s="652" t="s">
        <v>776</v>
      </c>
    </row>
    <row r="53" spans="1:21" ht="14.25" customHeight="1">
      <c r="A53" s="662"/>
      <c r="B53" s="661"/>
      <c r="C53" s="692"/>
      <c r="D53" s="304" t="s">
        <v>48</v>
      </c>
      <c r="E53" s="209"/>
      <c r="F53" s="209"/>
      <c r="G53" s="209"/>
      <c r="H53" s="209"/>
      <c r="I53" s="184"/>
      <c r="J53" s="184"/>
      <c r="K53" s="184"/>
      <c r="L53" s="184"/>
      <c r="M53" s="184"/>
      <c r="N53" s="184"/>
      <c r="O53" s="264"/>
      <c r="P53" s="264"/>
      <c r="Q53" s="261"/>
      <c r="R53" s="261"/>
      <c r="S53" s="203"/>
      <c r="T53" s="203"/>
      <c r="U53" s="655"/>
    </row>
    <row r="54" spans="1:21" ht="57" customHeight="1">
      <c r="A54" s="659" t="s">
        <v>121</v>
      </c>
      <c r="B54" s="682" t="s">
        <v>98</v>
      </c>
      <c r="C54" s="682" t="s">
        <v>154</v>
      </c>
      <c r="D54" s="236" t="s">
        <v>26</v>
      </c>
      <c r="E54" s="28" t="s">
        <v>155</v>
      </c>
      <c r="F54" s="28" t="s">
        <v>95</v>
      </c>
      <c r="G54" s="28" t="s">
        <v>510</v>
      </c>
      <c r="H54" s="28" t="s">
        <v>78</v>
      </c>
      <c r="I54" s="84">
        <v>59.058210000000003</v>
      </c>
      <c r="J54" s="84">
        <v>59.058210000000003</v>
      </c>
      <c r="K54" s="84">
        <f>K56+K58</f>
        <v>10</v>
      </c>
      <c r="L54" s="84">
        <f t="shared" ref="L54:T54" si="18">L56+L58</f>
        <v>0</v>
      </c>
      <c r="M54" s="84">
        <f>M56+M58+M60</f>
        <v>50.228999999999999</v>
      </c>
      <c r="N54" s="84">
        <f t="shared" ref="N54" si="19">N56+N58+N60</f>
        <v>40.228999999999999</v>
      </c>
      <c r="O54" s="84">
        <f>O56+O58+O60</f>
        <v>100.9</v>
      </c>
      <c r="P54" s="84">
        <f t="shared" ref="P54:R54" si="20">P56+P58+P60</f>
        <v>40.228999999999999</v>
      </c>
      <c r="Q54" s="84">
        <f t="shared" si="20"/>
        <v>100.9</v>
      </c>
      <c r="R54" s="84">
        <f t="shared" si="20"/>
        <v>75.512</v>
      </c>
      <c r="S54" s="84">
        <f t="shared" si="18"/>
        <v>90.9</v>
      </c>
      <c r="T54" s="84">
        <f t="shared" si="18"/>
        <v>90.9</v>
      </c>
      <c r="U54" s="699" t="s">
        <v>889</v>
      </c>
    </row>
    <row r="55" spans="1:21">
      <c r="A55" s="660"/>
      <c r="B55" s="683"/>
      <c r="C55" s="683"/>
      <c r="D55" s="236" t="s">
        <v>48</v>
      </c>
      <c r="E55" s="28"/>
      <c r="F55" s="28"/>
      <c r="G55" s="28"/>
      <c r="H55" s="28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700"/>
    </row>
    <row r="56" spans="1:21" ht="63" customHeight="1">
      <c r="A56" s="740"/>
      <c r="B56" s="650" t="s">
        <v>102</v>
      </c>
      <c r="C56" s="652" t="s">
        <v>641</v>
      </c>
      <c r="D56" s="237" t="s">
        <v>26</v>
      </c>
      <c r="E56" s="209" t="s">
        <v>155</v>
      </c>
      <c r="F56" s="209" t="s">
        <v>95</v>
      </c>
      <c r="G56" s="209" t="s">
        <v>505</v>
      </c>
      <c r="H56" s="82" t="s">
        <v>143</v>
      </c>
      <c r="I56" s="184"/>
      <c r="J56" s="184"/>
      <c r="K56" s="184">
        <v>10</v>
      </c>
      <c r="L56" s="184">
        <v>0</v>
      </c>
      <c r="M56" s="184">
        <v>10</v>
      </c>
      <c r="N56" s="184">
        <v>0</v>
      </c>
      <c r="O56" s="184">
        <v>10</v>
      </c>
      <c r="P56" s="184">
        <v>0</v>
      </c>
      <c r="Q56" s="261">
        <v>10</v>
      </c>
      <c r="R56" s="261">
        <v>0.8</v>
      </c>
      <c r="S56" s="184">
        <v>44.9</v>
      </c>
      <c r="T56" s="184">
        <v>44.9</v>
      </c>
      <c r="U56" s="650"/>
    </row>
    <row r="57" spans="1:21" ht="12.75">
      <c r="A57" s="741"/>
      <c r="B57" s="661"/>
      <c r="C57" s="655"/>
      <c r="D57" s="237" t="s">
        <v>48</v>
      </c>
      <c r="E57" s="209"/>
      <c r="F57" s="209"/>
      <c r="G57" s="209"/>
      <c r="H57" s="82"/>
      <c r="I57" s="184"/>
      <c r="J57" s="184"/>
      <c r="K57" s="184"/>
      <c r="L57" s="184"/>
      <c r="M57" s="184"/>
      <c r="N57" s="184"/>
      <c r="O57" s="184"/>
      <c r="P57" s="184"/>
      <c r="Q57" s="261"/>
      <c r="R57" s="261"/>
      <c r="S57" s="184"/>
      <c r="T57" s="184"/>
      <c r="U57" s="661"/>
    </row>
    <row r="58" spans="1:21" ht="52.5" customHeight="1">
      <c r="A58" s="656"/>
      <c r="B58" s="650" t="s">
        <v>82</v>
      </c>
      <c r="C58" s="652" t="s">
        <v>640</v>
      </c>
      <c r="D58" s="237" t="s">
        <v>26</v>
      </c>
      <c r="E58" s="209" t="s">
        <v>155</v>
      </c>
      <c r="F58" s="209" t="s">
        <v>95</v>
      </c>
      <c r="G58" s="209" t="s">
        <v>505</v>
      </c>
      <c r="H58" s="209" t="s">
        <v>374</v>
      </c>
      <c r="I58" s="184"/>
      <c r="J58" s="184"/>
      <c r="K58" s="184">
        <v>0</v>
      </c>
      <c r="L58" s="184">
        <v>0</v>
      </c>
      <c r="M58" s="184">
        <v>0</v>
      </c>
      <c r="N58" s="184">
        <v>0</v>
      </c>
      <c r="O58" s="264">
        <v>50.670999999999999</v>
      </c>
      <c r="P58" s="264">
        <v>0</v>
      </c>
      <c r="Q58" s="261">
        <v>50.670999999999999</v>
      </c>
      <c r="R58" s="261">
        <v>34.482999999999997</v>
      </c>
      <c r="S58" s="203">
        <v>46</v>
      </c>
      <c r="T58" s="203">
        <v>46</v>
      </c>
      <c r="U58" s="652"/>
    </row>
    <row r="59" spans="1:21" ht="14.25" customHeight="1">
      <c r="A59" s="662"/>
      <c r="B59" s="661"/>
      <c r="C59" s="655"/>
      <c r="D59" s="237" t="s">
        <v>48</v>
      </c>
      <c r="E59" s="209"/>
      <c r="F59" s="209"/>
      <c r="G59" s="209"/>
      <c r="H59" s="209"/>
      <c r="I59" s="184"/>
      <c r="J59" s="184"/>
      <c r="K59" s="184"/>
      <c r="L59" s="184"/>
      <c r="M59" s="184"/>
      <c r="N59" s="184"/>
      <c r="O59" s="264"/>
      <c r="P59" s="264"/>
      <c r="Q59" s="261"/>
      <c r="R59" s="261"/>
      <c r="S59" s="203"/>
      <c r="T59" s="203"/>
      <c r="U59" s="655"/>
    </row>
    <row r="60" spans="1:21" ht="48.75" customHeight="1">
      <c r="A60" s="656"/>
      <c r="B60" s="650" t="s">
        <v>83</v>
      </c>
      <c r="C60" s="652" t="s">
        <v>640</v>
      </c>
      <c r="D60" s="304" t="s">
        <v>26</v>
      </c>
      <c r="E60" s="209" t="s">
        <v>155</v>
      </c>
      <c r="F60" s="209" t="s">
        <v>95</v>
      </c>
      <c r="G60" s="209" t="s">
        <v>505</v>
      </c>
      <c r="H60" s="209">
        <v>321</v>
      </c>
      <c r="I60" s="184"/>
      <c r="J60" s="184"/>
      <c r="K60" s="184">
        <v>0</v>
      </c>
      <c r="L60" s="184">
        <v>0</v>
      </c>
      <c r="M60" s="184">
        <v>40.228999999999999</v>
      </c>
      <c r="N60" s="184">
        <v>40.228999999999999</v>
      </c>
      <c r="O60" s="264">
        <v>40.228999999999999</v>
      </c>
      <c r="P60" s="264">
        <v>40.228999999999999</v>
      </c>
      <c r="Q60" s="261">
        <v>40.228999999999999</v>
      </c>
      <c r="R60" s="261">
        <v>40.228999999999999</v>
      </c>
      <c r="S60" s="203">
        <v>0</v>
      </c>
      <c r="T60" s="203">
        <v>0</v>
      </c>
      <c r="U60" s="652" t="s">
        <v>777</v>
      </c>
    </row>
    <row r="61" spans="1:21" ht="14.25" customHeight="1">
      <c r="A61" s="662"/>
      <c r="B61" s="661"/>
      <c r="C61" s="655"/>
      <c r="D61" s="304" t="s">
        <v>48</v>
      </c>
      <c r="E61" s="209"/>
      <c r="F61" s="209"/>
      <c r="G61" s="209"/>
      <c r="H61" s="209"/>
      <c r="I61" s="184"/>
      <c r="J61" s="184"/>
      <c r="K61" s="184"/>
      <c r="L61" s="184"/>
      <c r="M61" s="184"/>
      <c r="N61" s="184"/>
      <c r="O61" s="264"/>
      <c r="P61" s="264"/>
      <c r="Q61" s="261"/>
      <c r="R61" s="261"/>
      <c r="S61" s="203"/>
      <c r="T61" s="203"/>
      <c r="U61" s="655"/>
    </row>
    <row r="62" spans="1:21" ht="73.5" customHeight="1">
      <c r="A62" s="659" t="s">
        <v>122</v>
      </c>
      <c r="B62" s="701" t="s">
        <v>126</v>
      </c>
      <c r="C62" s="701" t="s">
        <v>108</v>
      </c>
      <c r="D62" s="236" t="s">
        <v>26</v>
      </c>
      <c r="E62" s="28" t="s">
        <v>155</v>
      </c>
      <c r="F62" s="28" t="s">
        <v>94</v>
      </c>
      <c r="G62" s="28" t="s">
        <v>509</v>
      </c>
      <c r="H62" s="28" t="s">
        <v>78</v>
      </c>
      <c r="I62" s="265">
        <v>7435.8890000000001</v>
      </c>
      <c r="J62" s="265">
        <v>6417.6549999999997</v>
      </c>
      <c r="K62" s="84">
        <f>K66</f>
        <v>133.19999999999999</v>
      </c>
      <c r="L62" s="84">
        <f t="shared" ref="L62" si="21">L66</f>
        <v>20</v>
      </c>
      <c r="M62" s="84">
        <f>M66+M68</f>
        <v>298.2</v>
      </c>
      <c r="N62" s="84">
        <f t="shared" ref="N62" si="22">N66+N68</f>
        <v>184.99029999999999</v>
      </c>
      <c r="O62" s="84">
        <f>O64+O66+O68</f>
        <v>599.20173</v>
      </c>
      <c r="P62" s="84">
        <f t="shared" ref="P62" si="23">P64+P66+P68</f>
        <v>199.48220000000001</v>
      </c>
      <c r="Q62" s="84">
        <f>Q64+Q66+Q68</f>
        <v>752.38706999999999</v>
      </c>
      <c r="R62" s="84">
        <f t="shared" ref="R62:T62" si="24">R64+R66+R68</f>
        <v>752.34492</v>
      </c>
      <c r="S62" s="84">
        <f t="shared" si="24"/>
        <v>600</v>
      </c>
      <c r="T62" s="84">
        <f t="shared" si="24"/>
        <v>600</v>
      </c>
      <c r="U62" s="699" t="s">
        <v>890</v>
      </c>
    </row>
    <row r="63" spans="1:21" ht="13.5" customHeight="1">
      <c r="A63" s="660"/>
      <c r="B63" s="701"/>
      <c r="C63" s="701"/>
      <c r="D63" s="236" t="s">
        <v>48</v>
      </c>
      <c r="E63" s="28"/>
      <c r="F63" s="28"/>
      <c r="G63" s="28"/>
      <c r="H63" s="28"/>
      <c r="I63" s="84"/>
      <c r="J63" s="84"/>
      <c r="K63" s="84"/>
      <c r="L63" s="84"/>
      <c r="M63" s="84"/>
      <c r="N63" s="84"/>
      <c r="O63" s="265"/>
      <c r="P63" s="265"/>
      <c r="Q63" s="84"/>
      <c r="R63" s="84"/>
      <c r="S63" s="84"/>
      <c r="T63" s="84"/>
      <c r="U63" s="700"/>
    </row>
    <row r="64" spans="1:21" ht="58.5" customHeight="1">
      <c r="A64" s="695"/>
      <c r="B64" s="691" t="s">
        <v>102</v>
      </c>
      <c r="C64" s="692" t="s">
        <v>843</v>
      </c>
      <c r="D64" s="395" t="s">
        <v>26</v>
      </c>
      <c r="E64" s="209" t="s">
        <v>155</v>
      </c>
      <c r="F64" s="209" t="s">
        <v>94</v>
      </c>
      <c r="G64" s="307" t="s">
        <v>870</v>
      </c>
      <c r="H64" s="209">
        <v>611</v>
      </c>
      <c r="I64" s="184"/>
      <c r="J64" s="184"/>
      <c r="K64" s="184">
        <v>0</v>
      </c>
      <c r="L64" s="184">
        <v>0</v>
      </c>
      <c r="M64" s="184">
        <v>0</v>
      </c>
      <c r="N64" s="184">
        <v>0</v>
      </c>
      <c r="O64" s="264">
        <v>129.40172999999999</v>
      </c>
      <c r="P64" s="264">
        <v>0</v>
      </c>
      <c r="Q64" s="261">
        <v>129.31173000000001</v>
      </c>
      <c r="R64" s="261">
        <v>129.31173000000001</v>
      </c>
      <c r="S64" s="184">
        <v>0</v>
      </c>
      <c r="T64" s="184">
        <v>0</v>
      </c>
      <c r="U64" s="650"/>
    </row>
    <row r="65" spans="1:21" ht="13.5" customHeight="1">
      <c r="A65" s="591"/>
      <c r="B65" s="691"/>
      <c r="C65" s="692"/>
      <c r="D65" s="395" t="s">
        <v>48</v>
      </c>
      <c r="E65" s="209"/>
      <c r="F65" s="209"/>
      <c r="G65" s="209"/>
      <c r="H65" s="209"/>
      <c r="I65" s="184"/>
      <c r="J65" s="184"/>
      <c r="K65" s="184"/>
      <c r="L65" s="184"/>
      <c r="M65" s="184"/>
      <c r="N65" s="184"/>
      <c r="O65" s="264"/>
      <c r="P65" s="264"/>
      <c r="Q65" s="261"/>
      <c r="R65" s="261"/>
      <c r="S65" s="184"/>
      <c r="T65" s="184"/>
      <c r="U65" s="661"/>
    </row>
    <row r="66" spans="1:21" ht="35.25" customHeight="1">
      <c r="A66" s="591"/>
      <c r="B66" s="650" t="s">
        <v>82</v>
      </c>
      <c r="C66" s="692" t="s">
        <v>168</v>
      </c>
      <c r="D66" s="237" t="s">
        <v>26</v>
      </c>
      <c r="E66" s="209" t="s">
        <v>155</v>
      </c>
      <c r="F66" s="209" t="s">
        <v>94</v>
      </c>
      <c r="G66" s="209" t="s">
        <v>506</v>
      </c>
      <c r="H66" s="209">
        <v>244</v>
      </c>
      <c r="I66" s="184"/>
      <c r="J66" s="184"/>
      <c r="K66" s="184">
        <v>133.19999999999999</v>
      </c>
      <c r="L66" s="184">
        <v>20</v>
      </c>
      <c r="M66" s="184">
        <v>192.2</v>
      </c>
      <c r="N66" s="184">
        <v>78.990300000000005</v>
      </c>
      <c r="O66" s="264">
        <v>363.8</v>
      </c>
      <c r="P66" s="264">
        <v>93.482200000000006</v>
      </c>
      <c r="Q66" s="261">
        <v>497.07533999999998</v>
      </c>
      <c r="R66" s="261">
        <v>497.03318999999999</v>
      </c>
      <c r="S66" s="203">
        <v>600</v>
      </c>
      <c r="T66" s="203">
        <v>600</v>
      </c>
      <c r="U66" s="680" t="s">
        <v>778</v>
      </c>
    </row>
    <row r="67" spans="1:21" ht="15.75" customHeight="1">
      <c r="A67" s="591"/>
      <c r="B67" s="658"/>
      <c r="C67" s="692"/>
      <c r="D67" s="395" t="s">
        <v>48</v>
      </c>
      <c r="E67" s="209"/>
      <c r="F67" s="209"/>
      <c r="G67" s="209"/>
      <c r="H67" s="209"/>
      <c r="I67" s="184"/>
      <c r="J67" s="184"/>
      <c r="K67" s="184"/>
      <c r="L67" s="184"/>
      <c r="M67" s="184"/>
      <c r="N67" s="184"/>
      <c r="O67" s="264"/>
      <c r="P67" s="264"/>
      <c r="Q67" s="261"/>
      <c r="R67" s="261"/>
      <c r="S67" s="203"/>
      <c r="T67" s="203"/>
      <c r="U67" s="681"/>
    </row>
    <row r="68" spans="1:21" ht="27" customHeight="1">
      <c r="A68" s="591"/>
      <c r="B68" s="646"/>
      <c r="C68" s="692" t="s">
        <v>168</v>
      </c>
      <c r="D68" s="304" t="s">
        <v>26</v>
      </c>
      <c r="E68" s="209" t="s">
        <v>155</v>
      </c>
      <c r="F68" s="209" t="s">
        <v>94</v>
      </c>
      <c r="G68" s="209" t="s">
        <v>506</v>
      </c>
      <c r="H68" s="209">
        <v>360</v>
      </c>
      <c r="I68" s="184"/>
      <c r="J68" s="184"/>
      <c r="K68" s="184">
        <v>0</v>
      </c>
      <c r="L68" s="184">
        <v>0</v>
      </c>
      <c r="M68" s="184">
        <v>106</v>
      </c>
      <c r="N68" s="184">
        <v>106</v>
      </c>
      <c r="O68" s="264">
        <v>106</v>
      </c>
      <c r="P68" s="264">
        <v>106</v>
      </c>
      <c r="Q68" s="261">
        <v>126</v>
      </c>
      <c r="R68" s="261">
        <v>126</v>
      </c>
      <c r="S68" s="203">
        <v>0</v>
      </c>
      <c r="T68" s="203">
        <v>0</v>
      </c>
      <c r="U68" s="646"/>
    </row>
    <row r="69" spans="1:21" ht="15.75" customHeight="1">
      <c r="A69" s="591"/>
      <c r="B69" s="622"/>
      <c r="C69" s="692"/>
      <c r="D69" s="304" t="s">
        <v>48</v>
      </c>
      <c r="E69" s="209"/>
      <c r="F69" s="209"/>
      <c r="G69" s="209"/>
      <c r="H69" s="209"/>
      <c r="I69" s="184"/>
      <c r="J69" s="184"/>
      <c r="K69" s="184"/>
      <c r="L69" s="184"/>
      <c r="M69" s="184"/>
      <c r="N69" s="184"/>
      <c r="O69" s="264"/>
      <c r="P69" s="264"/>
      <c r="Q69" s="261"/>
      <c r="R69" s="261"/>
      <c r="S69" s="203"/>
      <c r="T69" s="203"/>
      <c r="U69" s="622"/>
    </row>
    <row r="70" spans="1:21" ht="89.25" customHeight="1">
      <c r="A70" s="659" t="s">
        <v>123</v>
      </c>
      <c r="B70" s="701" t="s">
        <v>130</v>
      </c>
      <c r="C70" s="701" t="s">
        <v>158</v>
      </c>
      <c r="D70" s="236" t="s">
        <v>26</v>
      </c>
      <c r="E70" s="28" t="s">
        <v>155</v>
      </c>
      <c r="F70" s="28"/>
      <c r="G70" s="28" t="s">
        <v>508</v>
      </c>
      <c r="H70" s="28" t="s">
        <v>78</v>
      </c>
      <c r="I70" s="84">
        <v>33370.853439999999</v>
      </c>
      <c r="J70" s="84">
        <v>29235.849559999999</v>
      </c>
      <c r="K70" s="84">
        <f>K76+K80+K82+K84+K88+K90+K92</f>
        <v>5984.7208899999996</v>
      </c>
      <c r="L70" s="84">
        <f t="shared" ref="L70:T70" si="25">L76+L80+L82+L84+L88+L90+L92</f>
        <v>4827.1824500000002</v>
      </c>
      <c r="M70" s="84">
        <f>M72+M74+M76+M80+M82+M84+M88+M90+M92</f>
        <v>15554.60154</v>
      </c>
      <c r="N70" s="84">
        <f t="shared" ref="N70" si="26">N72+N74+N76+N80+N82+N84+N88+N90+N92</f>
        <v>14964.688700000001</v>
      </c>
      <c r="O70" s="84">
        <f>O72+O74+O76+O78+O80+O82+O84+O86+O88+O90+O92</f>
        <v>27771.637959999996</v>
      </c>
      <c r="P70" s="84">
        <f t="shared" ref="P70" si="27">P72+P74+P76+P78+P80+P82+P84+P86+P88+P90+P92</f>
        <v>22109.54033</v>
      </c>
      <c r="Q70" s="84">
        <f>Q72+Q74+Q76+Q78+Q80+Q82+Q84+Q86+Q88+Q90+Q92</f>
        <v>35354.113409999998</v>
      </c>
      <c r="R70" s="84">
        <f>R72+R74+R76+R78+R80+R82+R84+R86+R88+R90+R92</f>
        <v>35339.630279999998</v>
      </c>
      <c r="S70" s="84">
        <f t="shared" si="25"/>
        <v>31629.987000000001</v>
      </c>
      <c r="T70" s="84">
        <f t="shared" si="25"/>
        <v>31629.987000000001</v>
      </c>
      <c r="U70" s="699" t="s">
        <v>725</v>
      </c>
    </row>
    <row r="71" spans="1:21" ht="15" customHeight="1">
      <c r="A71" s="660"/>
      <c r="B71" s="701"/>
      <c r="C71" s="701"/>
      <c r="D71" s="236" t="s">
        <v>48</v>
      </c>
      <c r="E71" s="28"/>
      <c r="F71" s="28"/>
      <c r="G71" s="28"/>
      <c r="H71" s="28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700"/>
    </row>
    <row r="72" spans="1:21" ht="106.5" customHeight="1">
      <c r="A72" s="670"/>
      <c r="B72" s="691" t="s">
        <v>102</v>
      </c>
      <c r="C72" s="692" t="s">
        <v>731</v>
      </c>
      <c r="D72" s="301" t="s">
        <v>26</v>
      </c>
      <c r="E72" s="306" t="s">
        <v>155</v>
      </c>
      <c r="F72" s="306" t="s">
        <v>748</v>
      </c>
      <c r="G72" s="306" t="s">
        <v>745</v>
      </c>
      <c r="H72" s="306" t="s">
        <v>113</v>
      </c>
      <c r="I72" s="184"/>
      <c r="J72" s="184"/>
      <c r="K72" s="184">
        <v>0</v>
      </c>
      <c r="L72" s="184">
        <v>0</v>
      </c>
      <c r="M72" s="184">
        <v>99.787000000000006</v>
      </c>
      <c r="N72" s="184">
        <v>99.787000000000006</v>
      </c>
      <c r="O72" s="184">
        <v>99.787000000000006</v>
      </c>
      <c r="P72" s="184">
        <v>99.787000000000006</v>
      </c>
      <c r="Q72" s="261">
        <v>206.05</v>
      </c>
      <c r="R72" s="261">
        <v>206.05</v>
      </c>
      <c r="S72" s="184">
        <v>0</v>
      </c>
      <c r="T72" s="184">
        <v>0</v>
      </c>
      <c r="U72" s="650" t="s">
        <v>779</v>
      </c>
    </row>
    <row r="73" spans="1:21" ht="15" customHeight="1">
      <c r="A73" s="671"/>
      <c r="B73" s="691"/>
      <c r="C73" s="692"/>
      <c r="D73" s="301" t="s">
        <v>48</v>
      </c>
      <c r="E73" s="306"/>
      <c r="F73" s="306"/>
      <c r="G73" s="306"/>
      <c r="H73" s="306"/>
      <c r="I73" s="184"/>
      <c r="J73" s="184"/>
      <c r="K73" s="184"/>
      <c r="L73" s="184"/>
      <c r="M73" s="184"/>
      <c r="N73" s="184"/>
      <c r="O73" s="184"/>
      <c r="P73" s="184"/>
      <c r="Q73" s="261"/>
      <c r="R73" s="261"/>
      <c r="S73" s="184"/>
      <c r="T73" s="184"/>
      <c r="U73" s="661"/>
    </row>
    <row r="74" spans="1:21" ht="57.75" customHeight="1">
      <c r="A74" s="670"/>
      <c r="B74" s="691" t="s">
        <v>82</v>
      </c>
      <c r="C74" s="692" t="s">
        <v>746</v>
      </c>
      <c r="D74" s="301" t="s">
        <v>26</v>
      </c>
      <c r="E74" s="306" t="s">
        <v>155</v>
      </c>
      <c r="F74" s="306" t="s">
        <v>748</v>
      </c>
      <c r="G74" s="306" t="s">
        <v>747</v>
      </c>
      <c r="H74" s="306" t="s">
        <v>113</v>
      </c>
      <c r="I74" s="184"/>
      <c r="J74" s="184"/>
      <c r="K74" s="184">
        <v>0</v>
      </c>
      <c r="L74" s="184">
        <v>0</v>
      </c>
      <c r="M74" s="184">
        <v>404.69499999999999</v>
      </c>
      <c r="N74" s="184">
        <v>404.69499999999999</v>
      </c>
      <c r="O74" s="184">
        <v>404.69499999999999</v>
      </c>
      <c r="P74" s="184">
        <v>404.69499999999999</v>
      </c>
      <c r="Q74" s="261">
        <v>749.81768999999997</v>
      </c>
      <c r="R74" s="261">
        <v>749.81768999999997</v>
      </c>
      <c r="S74" s="184">
        <v>0</v>
      </c>
      <c r="T74" s="184">
        <v>0</v>
      </c>
      <c r="U74" s="650" t="s">
        <v>780</v>
      </c>
    </row>
    <row r="75" spans="1:21" ht="15" customHeight="1">
      <c r="A75" s="671"/>
      <c r="B75" s="691"/>
      <c r="C75" s="692"/>
      <c r="D75" s="301" t="s">
        <v>48</v>
      </c>
      <c r="E75" s="306"/>
      <c r="F75" s="306"/>
      <c r="G75" s="306"/>
      <c r="H75" s="306"/>
      <c r="I75" s="184"/>
      <c r="J75" s="184"/>
      <c r="K75" s="184"/>
      <c r="L75" s="184"/>
      <c r="M75" s="184"/>
      <c r="N75" s="184"/>
      <c r="O75" s="184"/>
      <c r="P75" s="184"/>
      <c r="Q75" s="261"/>
      <c r="R75" s="261"/>
      <c r="S75" s="184"/>
      <c r="T75" s="184"/>
      <c r="U75" s="661"/>
    </row>
    <row r="76" spans="1:21" ht="66.75" customHeight="1">
      <c r="A76" s="670"/>
      <c r="B76" s="691" t="s">
        <v>83</v>
      </c>
      <c r="C76" s="692" t="s">
        <v>879</v>
      </c>
      <c r="D76" s="237" t="s">
        <v>26</v>
      </c>
      <c r="E76" s="209" t="s">
        <v>155</v>
      </c>
      <c r="F76" s="307" t="s">
        <v>748</v>
      </c>
      <c r="G76" s="307" t="s">
        <v>840</v>
      </c>
      <c r="H76" s="209" t="s">
        <v>113</v>
      </c>
      <c r="I76" s="184"/>
      <c r="J76" s="184"/>
      <c r="K76" s="184">
        <v>5557.1724299999996</v>
      </c>
      <c r="L76" s="184">
        <v>4614.2568499999998</v>
      </c>
      <c r="M76" s="184">
        <v>14092.944229999999</v>
      </c>
      <c r="N76" s="264">
        <v>13766.26281</v>
      </c>
      <c r="O76" s="264">
        <v>13760.62831</v>
      </c>
      <c r="P76" s="264">
        <v>13760.62831</v>
      </c>
      <c r="Q76" s="261">
        <v>18515.807690000001</v>
      </c>
      <c r="R76" s="261">
        <v>18515.807690000001</v>
      </c>
      <c r="S76" s="203">
        <v>29704.093000000001</v>
      </c>
      <c r="T76" s="203">
        <v>29704.093000000001</v>
      </c>
      <c r="U76" s="652" t="s">
        <v>781</v>
      </c>
    </row>
    <row r="77" spans="1:21" ht="15.75" customHeight="1">
      <c r="A77" s="671"/>
      <c r="B77" s="691"/>
      <c r="C77" s="692"/>
      <c r="D77" s="237" t="s">
        <v>48</v>
      </c>
      <c r="E77" s="209"/>
      <c r="F77" s="209"/>
      <c r="G77" s="209"/>
      <c r="H77" s="209"/>
      <c r="I77" s="184"/>
      <c r="J77" s="184"/>
      <c r="K77" s="184"/>
      <c r="L77" s="184"/>
      <c r="M77" s="184"/>
      <c r="N77" s="264"/>
      <c r="O77" s="264"/>
      <c r="P77" s="264"/>
      <c r="Q77" s="261"/>
      <c r="R77" s="261"/>
      <c r="S77" s="203"/>
      <c r="T77" s="203"/>
      <c r="U77" s="654"/>
    </row>
    <row r="78" spans="1:21" ht="35.25" customHeight="1">
      <c r="A78" s="670"/>
      <c r="B78" s="691" t="s">
        <v>84</v>
      </c>
      <c r="C78" s="692" t="s">
        <v>841</v>
      </c>
      <c r="D78" s="394" t="s">
        <v>26</v>
      </c>
      <c r="E78" s="209" t="s">
        <v>155</v>
      </c>
      <c r="F78" s="209" t="s">
        <v>159</v>
      </c>
      <c r="G78" s="307" t="s">
        <v>840</v>
      </c>
      <c r="H78" s="209" t="s">
        <v>113</v>
      </c>
      <c r="I78" s="184"/>
      <c r="J78" s="184"/>
      <c r="K78" s="184">
        <v>0</v>
      </c>
      <c r="L78" s="184">
        <v>0</v>
      </c>
      <c r="M78" s="184">
        <v>0</v>
      </c>
      <c r="N78" s="264">
        <v>0</v>
      </c>
      <c r="O78" s="264">
        <v>11781.69563</v>
      </c>
      <c r="P78" s="264">
        <v>6829.9917999999998</v>
      </c>
      <c r="Q78" s="261">
        <v>13760.62831</v>
      </c>
      <c r="R78" s="261">
        <v>13760.62831</v>
      </c>
      <c r="S78" s="203">
        <v>0</v>
      </c>
      <c r="T78" s="203">
        <v>0</v>
      </c>
      <c r="U78" s="646"/>
    </row>
    <row r="79" spans="1:21" ht="12.75">
      <c r="A79" s="671"/>
      <c r="B79" s="691"/>
      <c r="C79" s="692"/>
      <c r="D79" s="394" t="s">
        <v>48</v>
      </c>
      <c r="E79" s="209"/>
      <c r="F79" s="209"/>
      <c r="G79" s="209"/>
      <c r="H79" s="209"/>
      <c r="I79" s="184"/>
      <c r="J79" s="184"/>
      <c r="K79" s="184"/>
      <c r="L79" s="184"/>
      <c r="M79" s="184"/>
      <c r="N79" s="264"/>
      <c r="O79" s="264"/>
      <c r="P79" s="264"/>
      <c r="Q79" s="261"/>
      <c r="R79" s="261"/>
      <c r="S79" s="203"/>
      <c r="T79" s="203"/>
      <c r="U79" s="622"/>
    </row>
    <row r="80" spans="1:21" ht="26.25" customHeight="1">
      <c r="A80" s="656"/>
      <c r="B80" s="650" t="s">
        <v>85</v>
      </c>
      <c r="C80" s="652" t="s">
        <v>160</v>
      </c>
      <c r="D80" s="237" t="s">
        <v>26</v>
      </c>
      <c r="E80" s="209" t="s">
        <v>155</v>
      </c>
      <c r="F80" s="209" t="s">
        <v>95</v>
      </c>
      <c r="G80" s="209" t="s">
        <v>507</v>
      </c>
      <c r="H80" s="209" t="s">
        <v>147</v>
      </c>
      <c r="I80" s="264"/>
      <c r="J80" s="184"/>
      <c r="K80" s="184">
        <v>315.57654000000002</v>
      </c>
      <c r="L80" s="184">
        <v>207.22461999999999</v>
      </c>
      <c r="M80" s="184">
        <v>706.49343999999996</v>
      </c>
      <c r="N80" s="264">
        <v>572.77511000000004</v>
      </c>
      <c r="O80" s="264">
        <v>1113.04702</v>
      </c>
      <c r="P80" s="264">
        <v>855.95807000000002</v>
      </c>
      <c r="Q80" s="355">
        <v>1279.0119999999999</v>
      </c>
      <c r="R80" s="261">
        <v>1267.9259300000001</v>
      </c>
      <c r="S80" s="203">
        <v>1925.894</v>
      </c>
      <c r="T80" s="203">
        <v>1925.894</v>
      </c>
      <c r="U80" s="652" t="s">
        <v>782</v>
      </c>
    </row>
    <row r="81" spans="1:21" ht="12.75">
      <c r="A81" s="657"/>
      <c r="B81" s="658"/>
      <c r="C81" s="654"/>
      <c r="D81" s="237" t="s">
        <v>48</v>
      </c>
      <c r="E81" s="209"/>
      <c r="F81" s="209"/>
      <c r="G81" s="209"/>
      <c r="H81" s="209"/>
      <c r="I81" s="264"/>
      <c r="J81" s="184"/>
      <c r="K81" s="184"/>
      <c r="L81" s="184"/>
      <c r="M81" s="184"/>
      <c r="N81" s="264"/>
      <c r="O81" s="264"/>
      <c r="P81" s="264"/>
      <c r="Q81" s="355"/>
      <c r="R81" s="261"/>
      <c r="S81" s="203"/>
      <c r="T81" s="203"/>
      <c r="U81" s="654"/>
    </row>
    <row r="82" spans="1:21" ht="26.25" customHeight="1">
      <c r="A82" s="646"/>
      <c r="B82" s="646"/>
      <c r="C82" s="654"/>
      <c r="D82" s="237" t="s">
        <v>26</v>
      </c>
      <c r="E82" s="209" t="s">
        <v>155</v>
      </c>
      <c r="F82" s="209" t="s">
        <v>95</v>
      </c>
      <c r="G82" s="209" t="s">
        <v>507</v>
      </c>
      <c r="H82" s="209" t="s">
        <v>143</v>
      </c>
      <c r="I82" s="264"/>
      <c r="J82" s="184"/>
      <c r="K82" s="184">
        <v>16.223759999999999</v>
      </c>
      <c r="L82" s="184">
        <v>2.26274</v>
      </c>
      <c r="M82" s="184">
        <v>36.32076</v>
      </c>
      <c r="N82" s="264">
        <v>18.55096</v>
      </c>
      <c r="O82" s="264">
        <v>56.996639999999999</v>
      </c>
      <c r="P82" s="264">
        <v>26.519179999999999</v>
      </c>
      <c r="Q82" s="355">
        <v>70.630459999999999</v>
      </c>
      <c r="R82" s="261">
        <v>67.233900000000006</v>
      </c>
      <c r="S82" s="203">
        <v>0</v>
      </c>
      <c r="T82" s="203">
        <v>0</v>
      </c>
      <c r="U82" s="653"/>
    </row>
    <row r="83" spans="1:21" ht="12.75">
      <c r="A83" s="646"/>
      <c r="B83" s="646"/>
      <c r="C83" s="654"/>
      <c r="D83" s="237" t="s">
        <v>48</v>
      </c>
      <c r="E83" s="209"/>
      <c r="F83" s="209"/>
      <c r="G83" s="209"/>
      <c r="H83" s="209"/>
      <c r="I83" s="184"/>
      <c r="J83" s="184"/>
      <c r="K83" s="184"/>
      <c r="L83" s="184"/>
      <c r="M83" s="184"/>
      <c r="N83" s="264"/>
      <c r="O83" s="264"/>
      <c r="P83" s="264"/>
      <c r="Q83" s="261"/>
      <c r="R83" s="261"/>
      <c r="S83" s="203"/>
      <c r="T83" s="203"/>
      <c r="U83" s="653"/>
    </row>
    <row r="84" spans="1:21" ht="26.25" customHeight="1">
      <c r="A84" s="646"/>
      <c r="B84" s="646"/>
      <c r="C84" s="654"/>
      <c r="D84" s="237" t="s">
        <v>26</v>
      </c>
      <c r="E84" s="209" t="s">
        <v>155</v>
      </c>
      <c r="F84" s="209" t="s">
        <v>95</v>
      </c>
      <c r="G84" s="209" t="s">
        <v>507</v>
      </c>
      <c r="H84" s="209" t="s">
        <v>480</v>
      </c>
      <c r="I84" s="184"/>
      <c r="J84" s="184"/>
      <c r="K84" s="184">
        <v>95.304159999999996</v>
      </c>
      <c r="L84" s="184">
        <v>3.43824</v>
      </c>
      <c r="M84" s="184">
        <v>213.36111</v>
      </c>
      <c r="N84" s="264">
        <v>101.82682</v>
      </c>
      <c r="O84" s="264">
        <v>548.56335999999999</v>
      </c>
      <c r="P84" s="264">
        <v>131.13853</v>
      </c>
      <c r="Q84" s="261">
        <v>568.40671999999995</v>
      </c>
      <c r="R84" s="261">
        <v>568.40671999999995</v>
      </c>
      <c r="S84" s="203">
        <v>0</v>
      </c>
      <c r="T84" s="203">
        <v>0</v>
      </c>
      <c r="U84" s="653"/>
    </row>
    <row r="85" spans="1:21" ht="12.75">
      <c r="A85" s="646"/>
      <c r="B85" s="646"/>
      <c r="C85" s="654"/>
      <c r="D85" s="237" t="s">
        <v>48</v>
      </c>
      <c r="E85" s="209"/>
      <c r="F85" s="209"/>
      <c r="G85" s="209"/>
      <c r="H85" s="209"/>
      <c r="I85" s="184"/>
      <c r="J85" s="184"/>
      <c r="K85" s="184"/>
      <c r="L85" s="184"/>
      <c r="M85" s="184"/>
      <c r="N85" s="264"/>
      <c r="O85" s="264"/>
      <c r="P85" s="264"/>
      <c r="Q85" s="261"/>
      <c r="R85" s="261"/>
      <c r="S85" s="203"/>
      <c r="T85" s="203"/>
      <c r="U85" s="653"/>
    </row>
    <row r="86" spans="1:21" ht="26.25" customHeight="1">
      <c r="A86" s="646"/>
      <c r="B86" s="646"/>
      <c r="C86" s="654"/>
      <c r="D86" s="395" t="s">
        <v>26</v>
      </c>
      <c r="E86" s="209" t="s">
        <v>155</v>
      </c>
      <c r="F86" s="209" t="s">
        <v>95</v>
      </c>
      <c r="G86" s="209" t="s">
        <v>507</v>
      </c>
      <c r="H86" s="209">
        <v>122</v>
      </c>
      <c r="I86" s="184"/>
      <c r="J86" s="184"/>
      <c r="K86" s="184">
        <v>0</v>
      </c>
      <c r="L86" s="184">
        <v>0</v>
      </c>
      <c r="M86" s="184">
        <v>0</v>
      </c>
      <c r="N86" s="264">
        <v>0</v>
      </c>
      <c r="O86" s="264">
        <v>4</v>
      </c>
      <c r="P86" s="264">
        <v>0</v>
      </c>
      <c r="Q86" s="261">
        <v>0.111</v>
      </c>
      <c r="R86" s="261">
        <v>0.1105</v>
      </c>
      <c r="S86" s="203">
        <v>0</v>
      </c>
      <c r="T86" s="203">
        <v>0</v>
      </c>
      <c r="U86" s="653"/>
    </row>
    <row r="87" spans="1:21" ht="12.75">
      <c r="A87" s="646"/>
      <c r="B87" s="646"/>
      <c r="C87" s="654"/>
      <c r="D87" s="395" t="s">
        <v>48</v>
      </c>
      <c r="E87" s="209"/>
      <c r="F87" s="209"/>
      <c r="G87" s="209"/>
      <c r="H87" s="209"/>
      <c r="I87" s="184"/>
      <c r="J87" s="184"/>
      <c r="K87" s="184"/>
      <c r="L87" s="184"/>
      <c r="M87" s="184"/>
      <c r="N87" s="264"/>
      <c r="O87" s="264"/>
      <c r="P87" s="264"/>
      <c r="Q87" s="261"/>
      <c r="R87" s="261"/>
      <c r="S87" s="203"/>
      <c r="T87" s="203"/>
      <c r="U87" s="653"/>
    </row>
    <row r="88" spans="1:21" ht="26.25" customHeight="1">
      <c r="A88" s="646"/>
      <c r="B88" s="646"/>
      <c r="C88" s="654"/>
      <c r="D88" s="237" t="s">
        <v>26</v>
      </c>
      <c r="E88" s="209" t="s">
        <v>155</v>
      </c>
      <c r="F88" s="209" t="s">
        <v>95</v>
      </c>
      <c r="G88" s="209" t="s">
        <v>507</v>
      </c>
      <c r="H88" s="209" t="s">
        <v>454</v>
      </c>
      <c r="I88" s="184"/>
      <c r="J88" s="184"/>
      <c r="K88" s="184">
        <v>0.44400000000000001</v>
      </c>
      <c r="L88" s="184">
        <v>0</v>
      </c>
      <c r="M88" s="184">
        <v>1</v>
      </c>
      <c r="N88" s="264">
        <v>0.79100000000000004</v>
      </c>
      <c r="O88" s="264">
        <v>2.2250000000000001</v>
      </c>
      <c r="P88" s="264">
        <v>0.82243999999999995</v>
      </c>
      <c r="Q88" s="261">
        <v>15.449540000000001</v>
      </c>
      <c r="R88" s="261">
        <v>15.449540000000001</v>
      </c>
      <c r="S88" s="203">
        <v>0</v>
      </c>
      <c r="T88" s="203">
        <v>0</v>
      </c>
      <c r="U88" s="653"/>
    </row>
    <row r="89" spans="1:21" ht="12.75">
      <c r="A89" s="622"/>
      <c r="B89" s="622"/>
      <c r="C89" s="655"/>
      <c r="D89" s="237" t="s">
        <v>48</v>
      </c>
      <c r="E89" s="209"/>
      <c r="F89" s="209"/>
      <c r="G89" s="209"/>
      <c r="H89" s="209"/>
      <c r="I89" s="184"/>
      <c r="J89" s="184"/>
      <c r="K89" s="184"/>
      <c r="L89" s="184"/>
      <c r="M89" s="184"/>
      <c r="N89" s="264"/>
      <c r="O89" s="264"/>
      <c r="P89" s="264"/>
      <c r="Q89" s="261"/>
      <c r="R89" s="261"/>
      <c r="S89" s="203"/>
      <c r="T89" s="203"/>
      <c r="U89" s="710"/>
    </row>
    <row r="90" spans="1:21" ht="38.25" customHeight="1">
      <c r="A90" s="656"/>
      <c r="B90" s="650" t="s">
        <v>86</v>
      </c>
      <c r="C90" s="652" t="s">
        <v>705</v>
      </c>
      <c r="D90" s="237" t="s">
        <v>26</v>
      </c>
      <c r="E90" s="209" t="s">
        <v>155</v>
      </c>
      <c r="F90" s="209" t="s">
        <v>94</v>
      </c>
      <c r="G90" s="209" t="s">
        <v>704</v>
      </c>
      <c r="H90" s="209" t="s">
        <v>113</v>
      </c>
      <c r="I90" s="184"/>
      <c r="J90" s="184"/>
      <c r="K90" s="184">
        <v>0</v>
      </c>
      <c r="L90" s="184">
        <v>0</v>
      </c>
      <c r="M90" s="184">
        <v>0</v>
      </c>
      <c r="N90" s="264">
        <v>0</v>
      </c>
      <c r="O90" s="264">
        <v>0</v>
      </c>
      <c r="P90" s="264">
        <v>0</v>
      </c>
      <c r="Q90" s="261">
        <v>179</v>
      </c>
      <c r="R90" s="261">
        <v>179</v>
      </c>
      <c r="S90" s="203">
        <v>0</v>
      </c>
      <c r="T90" s="203">
        <v>0</v>
      </c>
      <c r="U90" s="732"/>
    </row>
    <row r="91" spans="1:21" ht="14.25" customHeight="1">
      <c r="A91" s="657"/>
      <c r="B91" s="658"/>
      <c r="C91" s="655"/>
      <c r="D91" s="237" t="s">
        <v>48</v>
      </c>
      <c r="E91" s="209"/>
      <c r="F91" s="209"/>
      <c r="G91" s="209"/>
      <c r="H91" s="209"/>
      <c r="I91" s="184"/>
      <c r="J91" s="184"/>
      <c r="K91" s="184"/>
      <c r="L91" s="184"/>
      <c r="M91" s="184"/>
      <c r="N91" s="264"/>
      <c r="O91" s="264"/>
      <c r="P91" s="264"/>
      <c r="Q91" s="261"/>
      <c r="R91" s="261"/>
      <c r="S91" s="203"/>
      <c r="T91" s="203"/>
      <c r="U91" s="653"/>
    </row>
    <row r="92" spans="1:21" ht="32.25" customHeight="1">
      <c r="A92" s="646"/>
      <c r="B92" s="646"/>
      <c r="C92" s="652" t="s">
        <v>706</v>
      </c>
      <c r="D92" s="237" t="s">
        <v>26</v>
      </c>
      <c r="E92" s="209" t="s">
        <v>155</v>
      </c>
      <c r="F92" s="209" t="s">
        <v>94</v>
      </c>
      <c r="G92" s="209" t="s">
        <v>704</v>
      </c>
      <c r="H92" s="209" t="s">
        <v>113</v>
      </c>
      <c r="I92" s="184"/>
      <c r="J92" s="184"/>
      <c r="K92" s="184">
        <v>0</v>
      </c>
      <c r="L92" s="184">
        <v>0</v>
      </c>
      <c r="M92" s="184">
        <v>0</v>
      </c>
      <c r="N92" s="264">
        <v>0</v>
      </c>
      <c r="O92" s="264">
        <v>0</v>
      </c>
      <c r="P92" s="264">
        <v>0</v>
      </c>
      <c r="Q92" s="261">
        <v>9.1999999999999993</v>
      </c>
      <c r="R92" s="261">
        <v>9.1999999999999993</v>
      </c>
      <c r="S92" s="203">
        <v>0</v>
      </c>
      <c r="T92" s="203">
        <v>0</v>
      </c>
      <c r="U92" s="646"/>
    </row>
    <row r="93" spans="1:21" ht="14.25" customHeight="1">
      <c r="A93" s="622"/>
      <c r="B93" s="622"/>
      <c r="C93" s="655"/>
      <c r="D93" s="237" t="s">
        <v>48</v>
      </c>
      <c r="E93" s="209"/>
      <c r="F93" s="209"/>
      <c r="G93" s="209"/>
      <c r="H93" s="209"/>
      <c r="I93" s="184"/>
      <c r="J93" s="184"/>
      <c r="K93" s="184"/>
      <c r="L93" s="184"/>
      <c r="M93" s="184"/>
      <c r="N93" s="264"/>
      <c r="O93" s="264"/>
      <c r="P93" s="264"/>
      <c r="Q93" s="261"/>
      <c r="R93" s="261"/>
      <c r="S93" s="203"/>
      <c r="T93" s="203"/>
      <c r="U93" s="622"/>
    </row>
    <row r="94" spans="1:21" ht="92.25" customHeight="1">
      <c r="A94" s="659" t="s">
        <v>817</v>
      </c>
      <c r="B94" s="701" t="s">
        <v>134</v>
      </c>
      <c r="C94" s="701" t="s">
        <v>818</v>
      </c>
      <c r="D94" s="366" t="s">
        <v>26</v>
      </c>
      <c r="E94" s="28" t="s">
        <v>155</v>
      </c>
      <c r="F94" s="383" t="s">
        <v>94</v>
      </c>
      <c r="G94" s="383" t="s">
        <v>821</v>
      </c>
      <c r="H94" s="28" t="s">
        <v>78</v>
      </c>
      <c r="I94" s="84">
        <v>0</v>
      </c>
      <c r="J94" s="84">
        <v>0</v>
      </c>
      <c r="K94" s="84">
        <v>0</v>
      </c>
      <c r="L94" s="84">
        <v>0</v>
      </c>
      <c r="M94" s="84">
        <v>50</v>
      </c>
      <c r="N94" s="84">
        <v>0</v>
      </c>
      <c r="O94" s="84">
        <f>O96</f>
        <v>50</v>
      </c>
      <c r="P94" s="84">
        <f t="shared" ref="P94:R94" si="28">P96</f>
        <v>50</v>
      </c>
      <c r="Q94" s="84">
        <f t="shared" si="28"/>
        <v>50</v>
      </c>
      <c r="R94" s="84">
        <f t="shared" si="28"/>
        <v>50</v>
      </c>
      <c r="S94" s="84">
        <v>0</v>
      </c>
      <c r="T94" s="84">
        <v>0</v>
      </c>
      <c r="U94" s="699" t="s">
        <v>853</v>
      </c>
    </row>
    <row r="95" spans="1:21" ht="14.25" customHeight="1">
      <c r="A95" s="660"/>
      <c r="B95" s="701"/>
      <c r="C95" s="701"/>
      <c r="D95" s="366" t="s">
        <v>48</v>
      </c>
      <c r="E95" s="28"/>
      <c r="F95" s="28"/>
      <c r="G95" s="28"/>
      <c r="H95" s="28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700"/>
    </row>
    <row r="96" spans="1:21" ht="48.75" customHeight="1">
      <c r="A96" s="685"/>
      <c r="B96" s="650" t="s">
        <v>102</v>
      </c>
      <c r="C96" s="650" t="s">
        <v>819</v>
      </c>
      <c r="D96" s="365" t="s">
        <v>26</v>
      </c>
      <c r="E96" s="82" t="s">
        <v>155</v>
      </c>
      <c r="F96" s="82" t="s">
        <v>94</v>
      </c>
      <c r="G96" s="82" t="s">
        <v>820</v>
      </c>
      <c r="H96" s="82">
        <v>350</v>
      </c>
      <c r="I96" s="184"/>
      <c r="J96" s="184"/>
      <c r="K96" s="184">
        <v>0</v>
      </c>
      <c r="L96" s="184">
        <v>0</v>
      </c>
      <c r="M96" s="184">
        <v>50</v>
      </c>
      <c r="N96" s="184">
        <v>0</v>
      </c>
      <c r="O96" s="184">
        <v>50</v>
      </c>
      <c r="P96" s="184">
        <v>50</v>
      </c>
      <c r="Q96" s="261">
        <v>50</v>
      </c>
      <c r="R96" s="261">
        <v>50</v>
      </c>
      <c r="S96" s="184">
        <v>0</v>
      </c>
      <c r="T96" s="184">
        <v>0</v>
      </c>
      <c r="U96" s="650" t="s">
        <v>854</v>
      </c>
    </row>
    <row r="97" spans="1:21" ht="14.25" customHeight="1">
      <c r="A97" s="686"/>
      <c r="B97" s="661"/>
      <c r="C97" s="661"/>
      <c r="D97" s="365" t="s">
        <v>48</v>
      </c>
      <c r="E97" s="82"/>
      <c r="F97" s="82"/>
      <c r="G97" s="82"/>
      <c r="H97" s="82"/>
      <c r="I97" s="184"/>
      <c r="J97" s="184"/>
      <c r="K97" s="184"/>
      <c r="L97" s="184"/>
      <c r="M97" s="184"/>
      <c r="N97" s="184"/>
      <c r="O97" s="184"/>
      <c r="P97" s="184"/>
      <c r="Q97" s="261"/>
      <c r="R97" s="261"/>
      <c r="S97" s="184"/>
      <c r="T97" s="184"/>
      <c r="U97" s="661"/>
    </row>
    <row r="98" spans="1:21" ht="116.25" customHeight="1">
      <c r="A98" s="668">
        <v>3</v>
      </c>
      <c r="B98" s="666" t="s">
        <v>73</v>
      </c>
      <c r="C98" s="666" t="s">
        <v>429</v>
      </c>
      <c r="D98" s="235" t="s">
        <v>26</v>
      </c>
      <c r="E98" s="27" t="s">
        <v>155</v>
      </c>
      <c r="F98" s="27" t="s">
        <v>163</v>
      </c>
      <c r="G98" s="27" t="s">
        <v>519</v>
      </c>
      <c r="H98" s="27" t="s">
        <v>78</v>
      </c>
      <c r="I98" s="260">
        <f>I100+I112</f>
        <v>4403.9859999999999</v>
      </c>
      <c r="J98" s="260">
        <f>J100+J112</f>
        <v>4249.3885</v>
      </c>
      <c r="K98" s="260">
        <f>K100+K112</f>
        <v>1264.5561700000001</v>
      </c>
      <c r="L98" s="260">
        <f t="shared" ref="L98:M98" si="29">L100+L112</f>
        <v>347.05</v>
      </c>
      <c r="M98" s="260">
        <f t="shared" si="29"/>
        <v>4874.4207499999993</v>
      </c>
      <c r="N98" s="260">
        <f>N100+N112</f>
        <v>2578.14</v>
      </c>
      <c r="O98" s="260">
        <f t="shared" ref="O98:T98" si="30">O100+O112</f>
        <v>5574.8501099999994</v>
      </c>
      <c r="P98" s="260">
        <f t="shared" si="30"/>
        <v>5263.2259699999995</v>
      </c>
      <c r="Q98" s="260">
        <f t="shared" si="30"/>
        <v>5964.8586299999997</v>
      </c>
      <c r="R98" s="260">
        <f t="shared" si="30"/>
        <v>5964.8586299999997</v>
      </c>
      <c r="S98" s="260">
        <f t="shared" si="30"/>
        <v>2904.7860000000001</v>
      </c>
      <c r="T98" s="260">
        <f t="shared" si="30"/>
        <v>2904.7860000000001</v>
      </c>
      <c r="U98" s="689" t="s">
        <v>891</v>
      </c>
    </row>
    <row r="99" spans="1:21" ht="18.75" customHeight="1">
      <c r="A99" s="669"/>
      <c r="B99" s="667"/>
      <c r="C99" s="667"/>
      <c r="D99" s="235" t="s">
        <v>48</v>
      </c>
      <c r="E99" s="27"/>
      <c r="F99" s="27"/>
      <c r="G99" s="27"/>
      <c r="H99" s="27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731"/>
    </row>
    <row r="100" spans="1:21" ht="107.25" customHeight="1">
      <c r="A100" s="659" t="s">
        <v>124</v>
      </c>
      <c r="B100" s="663" t="s">
        <v>106</v>
      </c>
      <c r="C100" s="663" t="s">
        <v>621</v>
      </c>
      <c r="D100" s="240" t="s">
        <v>26</v>
      </c>
      <c r="E100" s="208" t="s">
        <v>155</v>
      </c>
      <c r="F100" s="208" t="s">
        <v>163</v>
      </c>
      <c r="G100" s="208" t="s">
        <v>520</v>
      </c>
      <c r="H100" s="208" t="s">
        <v>78</v>
      </c>
      <c r="I100" s="84">
        <v>2341.9059999999999</v>
      </c>
      <c r="J100" s="84">
        <v>2187.3085000000001</v>
      </c>
      <c r="K100" s="84">
        <f>K102+K106+K108</f>
        <v>1264.5561700000001</v>
      </c>
      <c r="L100" s="84">
        <f t="shared" ref="L100" si="31">L102+L106+L108</f>
        <v>347.05</v>
      </c>
      <c r="M100" s="84">
        <f>M102+M106+M108</f>
        <v>1781.3007499999999</v>
      </c>
      <c r="N100" s="84">
        <f t="shared" ref="N100" si="32">N102+N106+N108</f>
        <v>1547.1</v>
      </c>
      <c r="O100" s="84">
        <f>O102+O104+O106+O108+O110</f>
        <v>2481.73011</v>
      </c>
      <c r="P100" s="84">
        <f t="shared" ref="P100" si="33">P102+P104+P106+P108+P110</f>
        <v>2170.1059700000001</v>
      </c>
      <c r="Q100" s="84">
        <f>Q102+Q104+Q106+Q108+Q110</f>
        <v>2871.7386299999998</v>
      </c>
      <c r="R100" s="84">
        <f t="shared" ref="R100:T100" si="34">R102+R104+R106+R108+R110</f>
        <v>2871.7386299999998</v>
      </c>
      <c r="S100" s="84">
        <f t="shared" si="34"/>
        <v>2131.5060000000003</v>
      </c>
      <c r="T100" s="84">
        <f t="shared" si="34"/>
        <v>2131.5060000000003</v>
      </c>
      <c r="U100" s="699" t="s">
        <v>858</v>
      </c>
    </row>
    <row r="101" spans="1:21" ht="13.5" customHeight="1">
      <c r="A101" s="660"/>
      <c r="B101" s="663"/>
      <c r="C101" s="663"/>
      <c r="D101" s="240" t="s">
        <v>48</v>
      </c>
      <c r="E101" s="208"/>
      <c r="F101" s="208"/>
      <c r="G101" s="208"/>
      <c r="H101" s="208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700"/>
    </row>
    <row r="102" spans="1:21" ht="27.75" customHeight="1">
      <c r="A102" s="656"/>
      <c r="B102" s="650" t="s">
        <v>102</v>
      </c>
      <c r="C102" s="652" t="s">
        <v>162</v>
      </c>
      <c r="D102" s="237" t="s">
        <v>26</v>
      </c>
      <c r="E102" s="209" t="s">
        <v>155</v>
      </c>
      <c r="F102" s="209" t="s">
        <v>163</v>
      </c>
      <c r="G102" s="209" t="s">
        <v>522</v>
      </c>
      <c r="H102" s="209" t="s">
        <v>113</v>
      </c>
      <c r="I102" s="184"/>
      <c r="J102" s="184"/>
      <c r="K102" s="184">
        <v>305.30617000000001</v>
      </c>
      <c r="L102" s="184">
        <v>208.5</v>
      </c>
      <c r="M102" s="184">
        <v>683.50075000000004</v>
      </c>
      <c r="N102" s="264">
        <v>449.3</v>
      </c>
      <c r="O102" s="264">
        <v>1076.82311</v>
      </c>
      <c r="P102" s="264">
        <v>851.68597</v>
      </c>
      <c r="Q102" s="261">
        <v>1328.28163</v>
      </c>
      <c r="R102" s="261">
        <v>1328.28163</v>
      </c>
      <c r="S102" s="203">
        <v>1310.806</v>
      </c>
      <c r="T102" s="203">
        <v>1310.806</v>
      </c>
      <c r="U102" s="652" t="s">
        <v>783</v>
      </c>
    </row>
    <row r="103" spans="1:21" ht="14.25" customHeight="1">
      <c r="A103" s="657"/>
      <c r="B103" s="658"/>
      <c r="C103" s="654"/>
      <c r="D103" s="237" t="s">
        <v>48</v>
      </c>
      <c r="E103" s="209"/>
      <c r="F103" s="209"/>
      <c r="G103" s="209"/>
      <c r="H103" s="209"/>
      <c r="I103" s="184"/>
      <c r="J103" s="184"/>
      <c r="K103" s="184"/>
      <c r="L103" s="184"/>
      <c r="M103" s="184"/>
      <c r="N103" s="264"/>
      <c r="O103" s="264"/>
      <c r="P103" s="264"/>
      <c r="Q103" s="261"/>
      <c r="R103" s="261"/>
      <c r="S103" s="203"/>
      <c r="T103" s="203"/>
      <c r="U103" s="654"/>
    </row>
    <row r="104" spans="1:21" ht="27.75" customHeight="1">
      <c r="A104" s="646"/>
      <c r="B104" s="646"/>
      <c r="C104" s="654"/>
      <c r="D104" s="395" t="s">
        <v>26</v>
      </c>
      <c r="E104" s="209" t="s">
        <v>155</v>
      </c>
      <c r="F104" s="209" t="s">
        <v>163</v>
      </c>
      <c r="G104" s="209" t="s">
        <v>522</v>
      </c>
      <c r="H104" s="209">
        <v>612</v>
      </c>
      <c r="I104" s="184"/>
      <c r="J104" s="184"/>
      <c r="K104" s="184">
        <v>0</v>
      </c>
      <c r="L104" s="184">
        <v>0</v>
      </c>
      <c r="M104" s="184">
        <v>0</v>
      </c>
      <c r="N104" s="264">
        <v>0</v>
      </c>
      <c r="O104" s="264">
        <v>82.07</v>
      </c>
      <c r="P104" s="264">
        <v>82.07</v>
      </c>
      <c r="Q104" s="261">
        <v>82.07</v>
      </c>
      <c r="R104" s="261">
        <v>82.07</v>
      </c>
      <c r="S104" s="203">
        <v>0</v>
      </c>
      <c r="T104" s="203">
        <v>0</v>
      </c>
      <c r="U104" s="646"/>
    </row>
    <row r="105" spans="1:21" ht="14.25" customHeight="1">
      <c r="A105" s="622"/>
      <c r="B105" s="622"/>
      <c r="C105" s="655"/>
      <c r="D105" s="395" t="s">
        <v>48</v>
      </c>
      <c r="E105" s="209"/>
      <c r="F105" s="209"/>
      <c r="G105" s="209"/>
      <c r="H105" s="209"/>
      <c r="I105" s="184"/>
      <c r="J105" s="184"/>
      <c r="K105" s="184"/>
      <c r="L105" s="184"/>
      <c r="M105" s="184"/>
      <c r="N105" s="264"/>
      <c r="O105" s="264"/>
      <c r="P105" s="264"/>
      <c r="Q105" s="261"/>
      <c r="R105" s="261"/>
      <c r="S105" s="203"/>
      <c r="T105" s="203"/>
      <c r="U105" s="622"/>
    </row>
    <row r="106" spans="1:21" ht="30.75" customHeight="1">
      <c r="A106" s="656"/>
      <c r="B106" s="650" t="s">
        <v>82</v>
      </c>
      <c r="C106" s="652" t="s">
        <v>378</v>
      </c>
      <c r="D106" s="237" t="s">
        <v>26</v>
      </c>
      <c r="E106" s="209" t="s">
        <v>155</v>
      </c>
      <c r="F106" s="209" t="s">
        <v>163</v>
      </c>
      <c r="G106" s="209" t="s">
        <v>521</v>
      </c>
      <c r="H106" s="209" t="s">
        <v>113</v>
      </c>
      <c r="I106" s="184"/>
      <c r="J106" s="184"/>
      <c r="K106" s="184">
        <v>820.7</v>
      </c>
      <c r="L106" s="184">
        <v>0</v>
      </c>
      <c r="M106" s="184">
        <v>820.7</v>
      </c>
      <c r="N106" s="264">
        <v>820.7</v>
      </c>
      <c r="O106" s="264">
        <v>820.7</v>
      </c>
      <c r="P106" s="264">
        <v>820.7</v>
      </c>
      <c r="Q106" s="261">
        <v>820.7</v>
      </c>
      <c r="R106" s="261">
        <v>820.7</v>
      </c>
      <c r="S106" s="203">
        <v>820.7</v>
      </c>
      <c r="T106" s="203">
        <v>820.7</v>
      </c>
      <c r="U106" s="650" t="s">
        <v>784</v>
      </c>
    </row>
    <row r="107" spans="1:21" ht="14.25" customHeight="1">
      <c r="A107" s="662"/>
      <c r="B107" s="661"/>
      <c r="C107" s="655"/>
      <c r="D107" s="237" t="s">
        <v>48</v>
      </c>
      <c r="E107" s="209"/>
      <c r="F107" s="209"/>
      <c r="G107" s="209"/>
      <c r="H107" s="209"/>
      <c r="I107" s="184"/>
      <c r="J107" s="184"/>
      <c r="K107" s="184"/>
      <c r="L107" s="184"/>
      <c r="M107" s="184"/>
      <c r="N107" s="184"/>
      <c r="O107" s="264"/>
      <c r="P107" s="264"/>
      <c r="Q107" s="261"/>
      <c r="R107" s="261"/>
      <c r="S107" s="203"/>
      <c r="T107" s="203"/>
      <c r="U107" s="658"/>
    </row>
    <row r="108" spans="1:21" ht="70.5" customHeight="1">
      <c r="A108" s="656"/>
      <c r="B108" s="650" t="s">
        <v>83</v>
      </c>
      <c r="C108" s="652" t="s">
        <v>523</v>
      </c>
      <c r="D108" s="237" t="s">
        <v>26</v>
      </c>
      <c r="E108" s="209" t="s">
        <v>155</v>
      </c>
      <c r="F108" s="209" t="s">
        <v>163</v>
      </c>
      <c r="G108" s="209" t="s">
        <v>524</v>
      </c>
      <c r="H108" s="209" t="s">
        <v>113</v>
      </c>
      <c r="I108" s="184"/>
      <c r="J108" s="184"/>
      <c r="K108" s="184">
        <v>138.55000000000001</v>
      </c>
      <c r="L108" s="184">
        <v>138.55000000000001</v>
      </c>
      <c r="M108" s="184">
        <v>277.10000000000002</v>
      </c>
      <c r="N108" s="264">
        <v>277.10000000000002</v>
      </c>
      <c r="O108" s="264">
        <v>415.65</v>
      </c>
      <c r="P108" s="264">
        <v>415.65</v>
      </c>
      <c r="Q108" s="261">
        <v>554.20000000000005</v>
      </c>
      <c r="R108" s="261">
        <v>554.20000000000005</v>
      </c>
      <c r="S108" s="203">
        <v>0</v>
      </c>
      <c r="T108" s="203">
        <v>0</v>
      </c>
      <c r="U108" s="652" t="s">
        <v>783</v>
      </c>
    </row>
    <row r="109" spans="1:21" ht="16.5" customHeight="1">
      <c r="A109" s="662"/>
      <c r="B109" s="661"/>
      <c r="C109" s="655"/>
      <c r="D109" s="237" t="s">
        <v>48</v>
      </c>
      <c r="E109" s="209"/>
      <c r="F109" s="209"/>
      <c r="G109" s="209"/>
      <c r="H109" s="209"/>
      <c r="I109" s="184"/>
      <c r="J109" s="184"/>
      <c r="K109" s="184"/>
      <c r="L109" s="184"/>
      <c r="M109" s="184"/>
      <c r="N109" s="264"/>
      <c r="O109" s="184"/>
      <c r="P109" s="184"/>
      <c r="Q109" s="261"/>
      <c r="R109" s="261"/>
      <c r="S109" s="203"/>
      <c r="T109" s="203"/>
      <c r="U109" s="710"/>
    </row>
    <row r="110" spans="1:21" ht="28.5" customHeight="1">
      <c r="A110" s="656"/>
      <c r="B110" s="650" t="s">
        <v>84</v>
      </c>
      <c r="C110" s="652" t="s">
        <v>842</v>
      </c>
      <c r="D110" s="395" t="s">
        <v>26</v>
      </c>
      <c r="E110" s="209" t="s">
        <v>155</v>
      </c>
      <c r="F110" s="209" t="s">
        <v>163</v>
      </c>
      <c r="G110" s="209">
        <v>1010074540</v>
      </c>
      <c r="H110" s="209" t="s">
        <v>113</v>
      </c>
      <c r="I110" s="184"/>
      <c r="J110" s="184"/>
      <c r="K110" s="184">
        <v>0</v>
      </c>
      <c r="L110" s="184">
        <v>0</v>
      </c>
      <c r="M110" s="184">
        <v>0</v>
      </c>
      <c r="N110" s="264">
        <v>0</v>
      </c>
      <c r="O110" s="184">
        <v>86.486999999999995</v>
      </c>
      <c r="P110" s="184">
        <v>0</v>
      </c>
      <c r="Q110" s="261">
        <v>86.486999999999995</v>
      </c>
      <c r="R110" s="261">
        <v>86.486999999999995</v>
      </c>
      <c r="S110" s="203">
        <v>0</v>
      </c>
      <c r="T110" s="203">
        <v>0</v>
      </c>
      <c r="U110" s="732"/>
    </row>
    <row r="111" spans="1:21" ht="16.5" customHeight="1">
      <c r="A111" s="662"/>
      <c r="B111" s="661"/>
      <c r="C111" s="655"/>
      <c r="D111" s="395" t="s">
        <v>48</v>
      </c>
      <c r="E111" s="209"/>
      <c r="F111" s="209"/>
      <c r="G111" s="209"/>
      <c r="H111" s="209"/>
      <c r="I111" s="184"/>
      <c r="J111" s="184"/>
      <c r="K111" s="184"/>
      <c r="L111" s="184"/>
      <c r="M111" s="184"/>
      <c r="N111" s="264"/>
      <c r="O111" s="184"/>
      <c r="P111" s="184"/>
      <c r="Q111" s="261"/>
      <c r="R111" s="261"/>
      <c r="S111" s="203"/>
      <c r="T111" s="203"/>
      <c r="U111" s="710"/>
    </row>
    <row r="112" spans="1:21" ht="209.25" customHeight="1">
      <c r="A112" s="659" t="s">
        <v>125</v>
      </c>
      <c r="B112" s="664" t="s">
        <v>98</v>
      </c>
      <c r="C112" s="664" t="s">
        <v>307</v>
      </c>
      <c r="D112" s="240" t="s">
        <v>26</v>
      </c>
      <c r="E112" s="208" t="s">
        <v>309</v>
      </c>
      <c r="F112" s="208" t="s">
        <v>141</v>
      </c>
      <c r="G112" s="208" t="s">
        <v>525</v>
      </c>
      <c r="H112" s="208" t="s">
        <v>78</v>
      </c>
      <c r="I112" s="84">
        <v>2062.08</v>
      </c>
      <c r="J112" s="84">
        <v>2062.08</v>
      </c>
      <c r="K112" s="84">
        <f>K114</f>
        <v>0</v>
      </c>
      <c r="L112" s="84">
        <f t="shared" ref="L112:T112" si="35">L114</f>
        <v>0</v>
      </c>
      <c r="M112" s="84">
        <f>M114+M116+M118</f>
        <v>3093.12</v>
      </c>
      <c r="N112" s="84">
        <f t="shared" ref="N112" si="36">N114+N116+N118</f>
        <v>1031.04</v>
      </c>
      <c r="O112" s="84">
        <f>O114+O116+O118</f>
        <v>3093.12</v>
      </c>
      <c r="P112" s="84">
        <f t="shared" ref="P112:S112" si="37">P114+P116+P118</f>
        <v>3093.12</v>
      </c>
      <c r="Q112" s="84">
        <f t="shared" si="37"/>
        <v>3093.12</v>
      </c>
      <c r="R112" s="84">
        <f t="shared" si="37"/>
        <v>3093.12</v>
      </c>
      <c r="S112" s="84">
        <f t="shared" si="37"/>
        <v>773.28</v>
      </c>
      <c r="T112" s="84">
        <f t="shared" si="35"/>
        <v>773.28</v>
      </c>
      <c r="U112" s="699" t="s">
        <v>725</v>
      </c>
    </row>
    <row r="113" spans="1:21" ht="15" customHeight="1">
      <c r="A113" s="660"/>
      <c r="B113" s="665"/>
      <c r="C113" s="665"/>
      <c r="D113" s="240" t="s">
        <v>48</v>
      </c>
      <c r="E113" s="208"/>
      <c r="F113" s="208"/>
      <c r="G113" s="208"/>
      <c r="H113" s="208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700"/>
    </row>
    <row r="114" spans="1:21" ht="25.5" customHeight="1">
      <c r="A114" s="656"/>
      <c r="B114" s="650" t="s">
        <v>578</v>
      </c>
      <c r="C114" s="650" t="s">
        <v>186</v>
      </c>
      <c r="D114" s="237" t="s">
        <v>26</v>
      </c>
      <c r="E114" s="209" t="s">
        <v>309</v>
      </c>
      <c r="F114" s="209" t="s">
        <v>141</v>
      </c>
      <c r="G114" s="209" t="s">
        <v>526</v>
      </c>
      <c r="H114" s="209" t="s">
        <v>311</v>
      </c>
      <c r="I114" s="184"/>
      <c r="J114" s="184"/>
      <c r="K114" s="184">
        <v>0</v>
      </c>
      <c r="L114" s="184">
        <v>0</v>
      </c>
      <c r="M114" s="184">
        <v>773.28</v>
      </c>
      <c r="N114" s="184">
        <v>773.28</v>
      </c>
      <c r="O114" s="184">
        <v>773.28</v>
      </c>
      <c r="P114" s="184">
        <v>773.28</v>
      </c>
      <c r="Q114" s="261">
        <v>773.28</v>
      </c>
      <c r="R114" s="261">
        <v>773.28</v>
      </c>
      <c r="S114" s="203">
        <v>773.28</v>
      </c>
      <c r="T114" s="203">
        <v>773.28</v>
      </c>
      <c r="U114" s="652" t="s">
        <v>855</v>
      </c>
    </row>
    <row r="115" spans="1:21" ht="12.75">
      <c r="A115" s="657"/>
      <c r="B115" s="658"/>
      <c r="C115" s="658"/>
      <c r="D115" s="237" t="s">
        <v>48</v>
      </c>
      <c r="E115" s="209"/>
      <c r="F115" s="209"/>
      <c r="G115" s="209"/>
      <c r="H115" s="209"/>
      <c r="I115" s="184"/>
      <c r="J115" s="184"/>
      <c r="K115" s="184"/>
      <c r="L115" s="184"/>
      <c r="M115" s="184"/>
      <c r="N115" s="184"/>
      <c r="O115" s="184"/>
      <c r="P115" s="184"/>
      <c r="Q115" s="261"/>
      <c r="R115" s="261"/>
      <c r="S115" s="203"/>
      <c r="T115" s="203"/>
      <c r="U115" s="654"/>
    </row>
    <row r="116" spans="1:21" ht="26.25" customHeight="1">
      <c r="A116" s="646"/>
      <c r="B116" s="646"/>
      <c r="C116" s="646"/>
      <c r="D116" s="309" t="s">
        <v>26</v>
      </c>
      <c r="E116" s="209" t="s">
        <v>309</v>
      </c>
      <c r="F116" s="209" t="s">
        <v>141</v>
      </c>
      <c r="G116" s="209" t="s">
        <v>751</v>
      </c>
      <c r="H116" s="209">
        <v>322</v>
      </c>
      <c r="I116" s="184"/>
      <c r="J116" s="184"/>
      <c r="K116" s="184">
        <v>0</v>
      </c>
      <c r="L116" s="184">
        <v>0</v>
      </c>
      <c r="M116" s="184">
        <v>695.952</v>
      </c>
      <c r="N116" s="184">
        <v>0</v>
      </c>
      <c r="O116" s="184">
        <v>695.952</v>
      </c>
      <c r="P116" s="184">
        <v>695.952</v>
      </c>
      <c r="Q116" s="261">
        <v>695.952</v>
      </c>
      <c r="R116" s="261">
        <v>695.952</v>
      </c>
      <c r="S116" s="203">
        <v>0</v>
      </c>
      <c r="T116" s="203">
        <v>0</v>
      </c>
      <c r="U116" s="646"/>
    </row>
    <row r="117" spans="1:21" ht="12.75">
      <c r="A117" s="646"/>
      <c r="B117" s="646"/>
      <c r="C117" s="646"/>
      <c r="D117" s="309" t="s">
        <v>48</v>
      </c>
      <c r="E117" s="209"/>
      <c r="F117" s="209"/>
      <c r="G117" s="209"/>
      <c r="H117" s="209"/>
      <c r="I117" s="184"/>
      <c r="J117" s="184"/>
      <c r="K117" s="184"/>
      <c r="L117" s="184"/>
      <c r="M117" s="184"/>
      <c r="N117" s="184"/>
      <c r="O117" s="184"/>
      <c r="P117" s="184"/>
      <c r="Q117" s="261"/>
      <c r="R117" s="261"/>
      <c r="S117" s="203"/>
      <c r="T117" s="203"/>
      <c r="U117" s="646"/>
    </row>
    <row r="118" spans="1:21" ht="26.25" customHeight="1">
      <c r="A118" s="646"/>
      <c r="B118" s="646"/>
      <c r="C118" s="646"/>
      <c r="D118" s="309" t="s">
        <v>26</v>
      </c>
      <c r="E118" s="209" t="s">
        <v>309</v>
      </c>
      <c r="F118" s="209" t="s">
        <v>141</v>
      </c>
      <c r="G118" s="209" t="s">
        <v>751</v>
      </c>
      <c r="H118" s="209">
        <v>322</v>
      </c>
      <c r="I118" s="184"/>
      <c r="J118" s="184"/>
      <c r="K118" s="184">
        <v>0</v>
      </c>
      <c r="L118" s="184">
        <v>0</v>
      </c>
      <c r="M118" s="184">
        <v>1623.8879999999999</v>
      </c>
      <c r="N118" s="184">
        <v>257.76</v>
      </c>
      <c r="O118" s="184">
        <v>1623.8879999999999</v>
      </c>
      <c r="P118" s="184">
        <v>1623.8879999999999</v>
      </c>
      <c r="Q118" s="261">
        <v>1623.8879999999999</v>
      </c>
      <c r="R118" s="261">
        <v>1623.8879999999999</v>
      </c>
      <c r="S118" s="203">
        <v>0</v>
      </c>
      <c r="T118" s="203">
        <v>0</v>
      </c>
      <c r="U118" s="646"/>
    </row>
    <row r="119" spans="1:21" ht="12.75">
      <c r="A119" s="622"/>
      <c r="B119" s="622"/>
      <c r="C119" s="622"/>
      <c r="D119" s="309" t="s">
        <v>48</v>
      </c>
      <c r="E119" s="209"/>
      <c r="F119" s="209"/>
      <c r="G119" s="209"/>
      <c r="H119" s="209"/>
      <c r="I119" s="184"/>
      <c r="J119" s="184"/>
      <c r="K119" s="184"/>
      <c r="L119" s="184"/>
      <c r="M119" s="184"/>
      <c r="N119" s="184"/>
      <c r="O119" s="184"/>
      <c r="P119" s="184"/>
      <c r="Q119" s="261"/>
      <c r="R119" s="261"/>
      <c r="S119" s="203"/>
      <c r="T119" s="203"/>
      <c r="U119" s="622"/>
    </row>
    <row r="120" spans="1:21" ht="195" customHeight="1">
      <c r="A120" s="668">
        <v>4</v>
      </c>
      <c r="B120" s="672" t="s">
        <v>73</v>
      </c>
      <c r="C120" s="672" t="s">
        <v>430</v>
      </c>
      <c r="D120" s="235" t="s">
        <v>26</v>
      </c>
      <c r="E120" s="27" t="s">
        <v>309</v>
      </c>
      <c r="F120" s="27" t="s">
        <v>310</v>
      </c>
      <c r="G120" s="27" t="s">
        <v>529</v>
      </c>
      <c r="H120" s="27" t="s">
        <v>78</v>
      </c>
      <c r="I120" s="260">
        <f>I122+I128+I132</f>
        <v>2747.6706100000001</v>
      </c>
      <c r="J120" s="260">
        <f>J122+J128+J132</f>
        <v>2685.2253500000002</v>
      </c>
      <c r="K120" s="260">
        <f t="shared" ref="K120:T120" si="38">K122+K128+K132+K140</f>
        <v>861.09396000000004</v>
      </c>
      <c r="L120" s="260">
        <f t="shared" si="38"/>
        <v>424.46466999999996</v>
      </c>
      <c r="M120" s="260">
        <f t="shared" si="38"/>
        <v>1970.6939600000001</v>
      </c>
      <c r="N120" s="260">
        <f t="shared" si="38"/>
        <v>1375.4999899999998</v>
      </c>
      <c r="O120" s="27">
        <f t="shared" si="38"/>
        <v>2442.7692100000004</v>
      </c>
      <c r="P120" s="27">
        <f t="shared" si="38"/>
        <v>1944.7468799999999</v>
      </c>
      <c r="Q120" s="260">
        <f t="shared" si="38"/>
        <v>3296.1932099999999</v>
      </c>
      <c r="R120" s="260">
        <f t="shared" si="38"/>
        <v>3184.7118500000001</v>
      </c>
      <c r="S120" s="260">
        <f t="shared" si="38"/>
        <v>2922.1229999999996</v>
      </c>
      <c r="T120" s="260">
        <f t="shared" si="38"/>
        <v>2925.047</v>
      </c>
      <c r="U120" s="689" t="s">
        <v>894</v>
      </c>
    </row>
    <row r="121" spans="1:21" ht="17.25" customHeight="1">
      <c r="A121" s="669"/>
      <c r="B121" s="672"/>
      <c r="C121" s="672"/>
      <c r="D121" s="235" t="s">
        <v>48</v>
      </c>
      <c r="E121" s="27"/>
      <c r="F121" s="27"/>
      <c r="G121" s="27"/>
      <c r="H121" s="27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731"/>
    </row>
    <row r="122" spans="1:21" ht="121.5" customHeight="1">
      <c r="A122" s="659" t="s">
        <v>199</v>
      </c>
      <c r="B122" s="663" t="s">
        <v>106</v>
      </c>
      <c r="C122" s="663" t="s">
        <v>179</v>
      </c>
      <c r="D122" s="240" t="s">
        <v>26</v>
      </c>
      <c r="E122" s="208" t="s">
        <v>309</v>
      </c>
      <c r="F122" s="208" t="s">
        <v>310</v>
      </c>
      <c r="G122" s="208" t="s">
        <v>689</v>
      </c>
      <c r="H122" s="208" t="s">
        <v>78</v>
      </c>
      <c r="I122" s="84">
        <v>17.070609999999999</v>
      </c>
      <c r="J122" s="84">
        <v>17.070609999999999</v>
      </c>
      <c r="K122" s="84">
        <f>K124+K126</f>
        <v>1.01796</v>
      </c>
      <c r="L122" s="84">
        <f t="shared" ref="L122:T122" si="39">L124+L126</f>
        <v>0</v>
      </c>
      <c r="M122" s="84">
        <f>M124+M126</f>
        <v>1.01796</v>
      </c>
      <c r="N122" s="84">
        <f t="shared" ref="N122" si="40">N124+N126</f>
        <v>0.51834999999999998</v>
      </c>
      <c r="O122" s="84">
        <f>O124+O126</f>
        <v>1.09321</v>
      </c>
      <c r="P122" s="84">
        <f t="shared" ref="P122" si="41">P124+P126</f>
        <v>0.51834999999999998</v>
      </c>
      <c r="Q122" s="84">
        <f>Q124+Q126</f>
        <v>1.09321</v>
      </c>
      <c r="R122" s="84">
        <f t="shared" ref="R122:S122" si="42">R124+R126</f>
        <v>0.89546999999999999</v>
      </c>
      <c r="S122" s="84">
        <f t="shared" si="42"/>
        <v>0</v>
      </c>
      <c r="T122" s="84">
        <f t="shared" si="39"/>
        <v>0</v>
      </c>
      <c r="U122" s="699" t="s">
        <v>892</v>
      </c>
    </row>
    <row r="123" spans="1:21" ht="16.5" customHeight="1">
      <c r="A123" s="660"/>
      <c r="B123" s="663"/>
      <c r="C123" s="663"/>
      <c r="D123" s="240" t="s">
        <v>48</v>
      </c>
      <c r="E123" s="208"/>
      <c r="F123" s="208"/>
      <c r="G123" s="208"/>
      <c r="H123" s="208"/>
      <c r="I123" s="261"/>
      <c r="J123" s="261"/>
      <c r="K123" s="261"/>
      <c r="L123" s="261"/>
      <c r="M123" s="84"/>
      <c r="N123" s="84"/>
      <c r="O123" s="261"/>
      <c r="P123" s="261"/>
      <c r="Q123" s="261"/>
      <c r="R123" s="261"/>
      <c r="S123" s="261"/>
      <c r="T123" s="261"/>
      <c r="U123" s="700"/>
    </row>
    <row r="124" spans="1:21" ht="46.5" customHeight="1">
      <c r="A124" s="674"/>
      <c r="B124" s="650" t="s">
        <v>102</v>
      </c>
      <c r="C124" s="650" t="s">
        <v>692</v>
      </c>
      <c r="D124" s="237" t="s">
        <v>26</v>
      </c>
      <c r="E124" s="82" t="s">
        <v>309</v>
      </c>
      <c r="F124" s="82" t="s">
        <v>310</v>
      </c>
      <c r="G124" s="82" t="s">
        <v>690</v>
      </c>
      <c r="H124" s="82" t="s">
        <v>691</v>
      </c>
      <c r="I124" s="184"/>
      <c r="J124" s="184"/>
      <c r="K124" s="184">
        <v>0.95899999999999996</v>
      </c>
      <c r="L124" s="184">
        <v>0</v>
      </c>
      <c r="M124" s="184">
        <v>0.95899999999999996</v>
      </c>
      <c r="N124" s="184">
        <v>0.46300999999999998</v>
      </c>
      <c r="O124" s="264">
        <v>0.95899999999999996</v>
      </c>
      <c r="P124" s="264">
        <v>0.46300999999999998</v>
      </c>
      <c r="Q124" s="261">
        <v>0.95899999999999996</v>
      </c>
      <c r="R124" s="261">
        <v>0.76126000000000005</v>
      </c>
      <c r="S124" s="184">
        <v>0</v>
      </c>
      <c r="T124" s="184">
        <v>0</v>
      </c>
      <c r="U124" s="650" t="s">
        <v>856</v>
      </c>
    </row>
    <row r="125" spans="1:21" ht="14.25" customHeight="1">
      <c r="A125" s="675"/>
      <c r="B125" s="661"/>
      <c r="C125" s="661"/>
      <c r="D125" s="237" t="s">
        <v>48</v>
      </c>
      <c r="E125" s="82"/>
      <c r="F125" s="82"/>
      <c r="G125" s="82"/>
      <c r="H125" s="82"/>
      <c r="I125" s="184"/>
      <c r="J125" s="184"/>
      <c r="K125" s="184"/>
      <c r="L125" s="184"/>
      <c r="M125" s="184"/>
      <c r="N125" s="184"/>
      <c r="O125" s="264"/>
      <c r="P125" s="264"/>
      <c r="Q125" s="261"/>
      <c r="R125" s="261"/>
      <c r="S125" s="184"/>
      <c r="T125" s="184"/>
      <c r="U125" s="733"/>
    </row>
    <row r="126" spans="1:21" ht="31.5" customHeight="1">
      <c r="A126" s="674"/>
      <c r="B126" s="650" t="s">
        <v>82</v>
      </c>
      <c r="C126" s="650" t="s">
        <v>693</v>
      </c>
      <c r="D126" s="237" t="s">
        <v>26</v>
      </c>
      <c r="E126" s="82" t="s">
        <v>309</v>
      </c>
      <c r="F126" s="82" t="s">
        <v>310</v>
      </c>
      <c r="G126" s="82" t="s">
        <v>690</v>
      </c>
      <c r="H126" s="82" t="s">
        <v>691</v>
      </c>
      <c r="I126" s="184"/>
      <c r="J126" s="184"/>
      <c r="K126" s="184">
        <v>5.8959999999999999E-2</v>
      </c>
      <c r="L126" s="184">
        <v>0</v>
      </c>
      <c r="M126" s="184">
        <v>5.8959999999999999E-2</v>
      </c>
      <c r="N126" s="184">
        <v>5.534E-2</v>
      </c>
      <c r="O126" s="264">
        <v>0.13421</v>
      </c>
      <c r="P126" s="264">
        <v>5.534E-2</v>
      </c>
      <c r="Q126" s="261">
        <v>0.13421</v>
      </c>
      <c r="R126" s="261">
        <v>0.13421</v>
      </c>
      <c r="S126" s="184">
        <v>0</v>
      </c>
      <c r="T126" s="184">
        <v>0</v>
      </c>
      <c r="U126" s="733"/>
    </row>
    <row r="127" spans="1:21" ht="14.25" customHeight="1">
      <c r="A127" s="675"/>
      <c r="B127" s="661"/>
      <c r="C127" s="661"/>
      <c r="D127" s="237" t="s">
        <v>48</v>
      </c>
      <c r="E127" s="82"/>
      <c r="F127" s="82"/>
      <c r="G127" s="82"/>
      <c r="H127" s="82"/>
      <c r="I127" s="184"/>
      <c r="J127" s="184"/>
      <c r="K127" s="184"/>
      <c r="L127" s="184"/>
      <c r="M127" s="184"/>
      <c r="N127" s="184"/>
      <c r="O127" s="264"/>
      <c r="P127" s="264"/>
      <c r="Q127" s="261"/>
      <c r="R127" s="261"/>
      <c r="S127" s="184"/>
      <c r="T127" s="184"/>
      <c r="U127" s="649"/>
    </row>
    <row r="128" spans="1:21" ht="78.75" customHeight="1">
      <c r="A128" s="659" t="s">
        <v>200</v>
      </c>
      <c r="B128" s="663" t="s">
        <v>98</v>
      </c>
      <c r="C128" s="663" t="s">
        <v>182</v>
      </c>
      <c r="D128" s="240" t="s">
        <v>26</v>
      </c>
      <c r="E128" s="208" t="s">
        <v>312</v>
      </c>
      <c r="F128" s="208" t="s">
        <v>205</v>
      </c>
      <c r="G128" s="208" t="s">
        <v>532</v>
      </c>
      <c r="H128" s="208" t="s">
        <v>78</v>
      </c>
      <c r="I128" s="84">
        <v>222.6</v>
      </c>
      <c r="J128" s="84">
        <v>219.9545</v>
      </c>
      <c r="K128" s="84">
        <f t="shared" ref="K128:T128" si="43">K130</f>
        <v>0</v>
      </c>
      <c r="L128" s="84">
        <f t="shared" si="43"/>
        <v>0</v>
      </c>
      <c r="M128" s="84">
        <f t="shared" si="43"/>
        <v>406.6</v>
      </c>
      <c r="N128" s="84">
        <f t="shared" si="43"/>
        <v>155.94999999999999</v>
      </c>
      <c r="O128" s="84">
        <f t="shared" si="43"/>
        <v>406.6</v>
      </c>
      <c r="P128" s="84">
        <f t="shared" si="43"/>
        <v>162.5</v>
      </c>
      <c r="Q128" s="84">
        <f t="shared" si="43"/>
        <v>809.1</v>
      </c>
      <c r="R128" s="84">
        <f t="shared" si="43"/>
        <v>700.3</v>
      </c>
      <c r="S128" s="84">
        <f t="shared" si="43"/>
        <v>406.6</v>
      </c>
      <c r="T128" s="84">
        <f t="shared" si="43"/>
        <v>406.6</v>
      </c>
      <c r="U128" s="699" t="s">
        <v>893</v>
      </c>
    </row>
    <row r="129" spans="1:21" ht="16.5" customHeight="1">
      <c r="A129" s="660"/>
      <c r="B129" s="663"/>
      <c r="C129" s="663"/>
      <c r="D129" s="240" t="s">
        <v>48</v>
      </c>
      <c r="E129" s="208"/>
      <c r="F129" s="208"/>
      <c r="G129" s="208"/>
      <c r="H129" s="208"/>
      <c r="I129" s="261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700"/>
    </row>
    <row r="130" spans="1:21" ht="88.5" customHeight="1">
      <c r="A130" s="670"/>
      <c r="B130" s="650" t="s">
        <v>102</v>
      </c>
      <c r="C130" s="652" t="s">
        <v>187</v>
      </c>
      <c r="D130" s="237" t="s">
        <v>26</v>
      </c>
      <c r="E130" s="209" t="s">
        <v>312</v>
      </c>
      <c r="F130" s="209" t="s">
        <v>205</v>
      </c>
      <c r="G130" s="209" t="s">
        <v>533</v>
      </c>
      <c r="H130" s="209" t="s">
        <v>143</v>
      </c>
      <c r="I130" s="184"/>
      <c r="J130" s="184"/>
      <c r="K130" s="184">
        <v>0</v>
      </c>
      <c r="L130" s="184">
        <v>0</v>
      </c>
      <c r="M130" s="184">
        <v>406.6</v>
      </c>
      <c r="N130" s="184">
        <v>155.94999999999999</v>
      </c>
      <c r="O130" s="184">
        <v>406.6</v>
      </c>
      <c r="P130" s="184">
        <v>162.5</v>
      </c>
      <c r="Q130" s="261">
        <v>809.1</v>
      </c>
      <c r="R130" s="261">
        <v>700.3</v>
      </c>
      <c r="S130" s="203">
        <v>406.6</v>
      </c>
      <c r="T130" s="203">
        <v>406.6</v>
      </c>
      <c r="U130" s="652" t="s">
        <v>769</v>
      </c>
    </row>
    <row r="131" spans="1:21" ht="15.75" customHeight="1">
      <c r="A131" s="671"/>
      <c r="B131" s="661"/>
      <c r="C131" s="655"/>
      <c r="D131" s="237" t="s">
        <v>48</v>
      </c>
      <c r="E131" s="209"/>
      <c r="F131" s="209"/>
      <c r="G131" s="209"/>
      <c r="H131" s="209"/>
      <c r="I131" s="184"/>
      <c r="J131" s="184"/>
      <c r="K131" s="184"/>
      <c r="L131" s="184"/>
      <c r="M131" s="184"/>
      <c r="N131" s="184"/>
      <c r="O131" s="184"/>
      <c r="P131" s="184"/>
      <c r="Q131" s="261"/>
      <c r="R131" s="261"/>
      <c r="S131" s="203"/>
      <c r="T131" s="203"/>
      <c r="U131" s="655"/>
    </row>
    <row r="132" spans="1:21" ht="111" customHeight="1">
      <c r="A132" s="659" t="s">
        <v>201</v>
      </c>
      <c r="B132" s="663" t="s">
        <v>126</v>
      </c>
      <c r="C132" s="663" t="s">
        <v>188</v>
      </c>
      <c r="D132" s="240" t="s">
        <v>26</v>
      </c>
      <c r="E132" s="208" t="s">
        <v>309</v>
      </c>
      <c r="F132" s="208" t="s">
        <v>310</v>
      </c>
      <c r="G132" s="208" t="s">
        <v>530</v>
      </c>
      <c r="H132" s="208" t="s">
        <v>78</v>
      </c>
      <c r="I132" s="84">
        <v>2508</v>
      </c>
      <c r="J132" s="84">
        <v>2448.2002400000001</v>
      </c>
      <c r="K132" s="84">
        <f>K134+K136+K138</f>
        <v>796</v>
      </c>
      <c r="L132" s="84">
        <f t="shared" ref="L132" si="44">L134+L136+L138</f>
        <v>424.46466999999996</v>
      </c>
      <c r="M132" s="84">
        <f>M134+M136+M138</f>
        <v>1499</v>
      </c>
      <c r="N132" s="84">
        <f t="shared" ref="N132" si="45">N134+N136+N138</f>
        <v>1219.0316399999999</v>
      </c>
      <c r="O132" s="84">
        <f>O134+O136+O138</f>
        <v>1971.0000000000002</v>
      </c>
      <c r="P132" s="84">
        <f>P134+P136+P138</f>
        <v>1781.7285299999999</v>
      </c>
      <c r="Q132" s="84">
        <f>Q134+Q136+Q138</f>
        <v>2486</v>
      </c>
      <c r="R132" s="84">
        <f t="shared" ref="R132:T132" si="46">R134+R136+R138</f>
        <v>2483.51638</v>
      </c>
      <c r="S132" s="84">
        <f t="shared" si="46"/>
        <v>2452.1</v>
      </c>
      <c r="T132" s="84">
        <f t="shared" si="46"/>
        <v>2452.1</v>
      </c>
      <c r="U132" s="699" t="s">
        <v>725</v>
      </c>
    </row>
    <row r="133" spans="1:21" ht="16.5" customHeight="1">
      <c r="A133" s="660"/>
      <c r="B133" s="663"/>
      <c r="C133" s="663"/>
      <c r="D133" s="240" t="s">
        <v>48</v>
      </c>
      <c r="E133" s="208"/>
      <c r="F133" s="208"/>
      <c r="G133" s="208"/>
      <c r="H133" s="208"/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700"/>
    </row>
    <row r="134" spans="1:21" ht="29.25" customHeight="1">
      <c r="A134" s="656"/>
      <c r="B134" s="650" t="s">
        <v>102</v>
      </c>
      <c r="C134" s="652" t="s">
        <v>189</v>
      </c>
      <c r="D134" s="237" t="s">
        <v>26</v>
      </c>
      <c r="E134" s="209" t="s">
        <v>309</v>
      </c>
      <c r="F134" s="209" t="s">
        <v>310</v>
      </c>
      <c r="G134" s="209" t="s">
        <v>531</v>
      </c>
      <c r="H134" s="209" t="s">
        <v>147</v>
      </c>
      <c r="I134" s="184"/>
      <c r="J134" s="184"/>
      <c r="K134" s="184">
        <v>421.08800000000002</v>
      </c>
      <c r="L134" s="184">
        <v>325.90807999999998</v>
      </c>
      <c r="M134" s="184">
        <v>930.48900000000003</v>
      </c>
      <c r="N134" s="184">
        <v>784.05709999999999</v>
      </c>
      <c r="O134" s="264">
        <v>1253.1500000000001</v>
      </c>
      <c r="P134" s="264">
        <v>1184.72685</v>
      </c>
      <c r="Q134" s="261">
        <v>1645.2833800000001</v>
      </c>
      <c r="R134" s="261">
        <v>1645.2833700000001</v>
      </c>
      <c r="S134" s="203">
        <v>2452.1</v>
      </c>
      <c r="T134" s="203">
        <v>2452.1</v>
      </c>
      <c r="U134" s="652" t="s">
        <v>770</v>
      </c>
    </row>
    <row r="135" spans="1:21" ht="12.75">
      <c r="A135" s="657"/>
      <c r="B135" s="658"/>
      <c r="C135" s="654"/>
      <c r="D135" s="237" t="s">
        <v>48</v>
      </c>
      <c r="E135" s="209"/>
      <c r="F135" s="209"/>
      <c r="G135" s="209"/>
      <c r="H135" s="209"/>
      <c r="I135" s="184"/>
      <c r="J135" s="184"/>
      <c r="K135" s="184"/>
      <c r="L135" s="184"/>
      <c r="M135" s="184"/>
      <c r="N135" s="184"/>
      <c r="O135" s="264"/>
      <c r="P135" s="264"/>
      <c r="Q135" s="261"/>
      <c r="R135" s="261"/>
      <c r="S135" s="203"/>
      <c r="T135" s="203"/>
      <c r="U135" s="653"/>
    </row>
    <row r="136" spans="1:21" ht="25.5" customHeight="1">
      <c r="A136" s="646"/>
      <c r="B136" s="646"/>
      <c r="C136" s="654"/>
      <c r="D136" s="237" t="s">
        <v>26</v>
      </c>
      <c r="E136" s="209" t="s">
        <v>309</v>
      </c>
      <c r="F136" s="209" t="s">
        <v>310</v>
      </c>
      <c r="G136" s="209" t="s">
        <v>531</v>
      </c>
      <c r="H136" s="209" t="s">
        <v>143</v>
      </c>
      <c r="I136" s="184"/>
      <c r="J136" s="184"/>
      <c r="K136" s="184">
        <v>247.74299999999999</v>
      </c>
      <c r="L136" s="184">
        <v>21</v>
      </c>
      <c r="M136" s="184">
        <v>287.50299999999999</v>
      </c>
      <c r="N136" s="184">
        <v>239.41383999999999</v>
      </c>
      <c r="O136" s="264">
        <v>339.4</v>
      </c>
      <c r="P136" s="264">
        <v>252.41383999999999</v>
      </c>
      <c r="Q136" s="261">
        <v>339.4</v>
      </c>
      <c r="R136" s="261">
        <v>339.4</v>
      </c>
      <c r="S136" s="203">
        <v>0</v>
      </c>
      <c r="T136" s="203">
        <v>0</v>
      </c>
      <c r="U136" s="653"/>
    </row>
    <row r="137" spans="1:21" ht="12.75">
      <c r="A137" s="646"/>
      <c r="B137" s="646"/>
      <c r="C137" s="654"/>
      <c r="D137" s="237" t="s">
        <v>48</v>
      </c>
      <c r="E137" s="209"/>
      <c r="F137" s="209"/>
      <c r="G137" s="209"/>
      <c r="H137" s="209"/>
      <c r="I137" s="184"/>
      <c r="J137" s="184"/>
      <c r="K137" s="184"/>
      <c r="L137" s="184"/>
      <c r="M137" s="184"/>
      <c r="N137" s="184"/>
      <c r="O137" s="184"/>
      <c r="P137" s="184"/>
      <c r="Q137" s="261"/>
      <c r="R137" s="261"/>
      <c r="S137" s="203"/>
      <c r="T137" s="203"/>
      <c r="U137" s="653"/>
    </row>
    <row r="138" spans="1:21" ht="30.75" customHeight="1">
      <c r="A138" s="646"/>
      <c r="B138" s="646"/>
      <c r="C138" s="654"/>
      <c r="D138" s="237" t="s">
        <v>26</v>
      </c>
      <c r="E138" s="209" t="s">
        <v>309</v>
      </c>
      <c r="F138" s="209" t="s">
        <v>310</v>
      </c>
      <c r="G138" s="209" t="s">
        <v>531</v>
      </c>
      <c r="H138" s="209" t="s">
        <v>480</v>
      </c>
      <c r="I138" s="184"/>
      <c r="J138" s="184"/>
      <c r="K138" s="184">
        <v>127.169</v>
      </c>
      <c r="L138" s="184">
        <v>77.55659</v>
      </c>
      <c r="M138" s="184">
        <v>281.00799999999998</v>
      </c>
      <c r="N138" s="184">
        <v>195.5607</v>
      </c>
      <c r="O138" s="184">
        <v>378.45</v>
      </c>
      <c r="P138" s="184">
        <v>344.58784000000003</v>
      </c>
      <c r="Q138" s="261">
        <v>501.31662</v>
      </c>
      <c r="R138" s="261">
        <v>498.83301</v>
      </c>
      <c r="S138" s="203">
        <v>0</v>
      </c>
      <c r="T138" s="203">
        <v>0</v>
      </c>
      <c r="U138" s="653"/>
    </row>
    <row r="139" spans="1:21" ht="12.75">
      <c r="A139" s="622"/>
      <c r="B139" s="622"/>
      <c r="C139" s="655"/>
      <c r="D139" s="237" t="s">
        <v>48</v>
      </c>
      <c r="E139" s="209"/>
      <c r="F139" s="209"/>
      <c r="G139" s="209"/>
      <c r="H139" s="209"/>
      <c r="I139" s="184"/>
      <c r="J139" s="184"/>
      <c r="K139" s="184"/>
      <c r="L139" s="184"/>
      <c r="M139" s="184"/>
      <c r="N139" s="184"/>
      <c r="O139" s="184"/>
      <c r="P139" s="184"/>
      <c r="Q139" s="261"/>
      <c r="R139" s="261"/>
      <c r="S139" s="203"/>
      <c r="T139" s="203"/>
      <c r="U139" s="710"/>
    </row>
    <row r="140" spans="1:21" ht="70.5" customHeight="1">
      <c r="A140" s="659" t="s">
        <v>556</v>
      </c>
      <c r="B140" s="663" t="s">
        <v>134</v>
      </c>
      <c r="C140" s="663" t="s">
        <v>579</v>
      </c>
      <c r="D140" s="240" t="s">
        <v>26</v>
      </c>
      <c r="E140" s="208" t="s">
        <v>309</v>
      </c>
      <c r="F140" s="208" t="s">
        <v>310</v>
      </c>
      <c r="G140" s="208" t="s">
        <v>589</v>
      </c>
      <c r="H140" s="208" t="s">
        <v>78</v>
      </c>
      <c r="I140" s="84">
        <v>0</v>
      </c>
      <c r="J140" s="84">
        <v>0</v>
      </c>
      <c r="K140" s="84">
        <f>K142</f>
        <v>64.075999999999993</v>
      </c>
      <c r="L140" s="84">
        <f t="shared" ref="L140:T140" si="47">L142</f>
        <v>0</v>
      </c>
      <c r="M140" s="84">
        <f t="shared" si="47"/>
        <v>64.075999999999993</v>
      </c>
      <c r="N140" s="84">
        <f t="shared" si="47"/>
        <v>0</v>
      </c>
      <c r="O140" s="84">
        <f>O142</f>
        <v>64.075999999999993</v>
      </c>
      <c r="P140" s="84">
        <f t="shared" ref="P140:R140" si="48">P142</f>
        <v>0</v>
      </c>
      <c r="Q140" s="84">
        <f t="shared" si="48"/>
        <v>0</v>
      </c>
      <c r="R140" s="84">
        <f t="shared" si="48"/>
        <v>0</v>
      </c>
      <c r="S140" s="84">
        <f t="shared" si="47"/>
        <v>63.423000000000002</v>
      </c>
      <c r="T140" s="84">
        <f t="shared" si="47"/>
        <v>66.346999999999994</v>
      </c>
      <c r="U140" s="699" t="s">
        <v>727</v>
      </c>
    </row>
    <row r="141" spans="1:21" ht="15" customHeight="1">
      <c r="A141" s="660"/>
      <c r="B141" s="663"/>
      <c r="C141" s="663"/>
      <c r="D141" s="240" t="s">
        <v>48</v>
      </c>
      <c r="E141" s="208"/>
      <c r="F141" s="208"/>
      <c r="G141" s="208"/>
      <c r="H141" s="208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700"/>
    </row>
    <row r="142" spans="1:21" ht="51.75" customHeight="1">
      <c r="A142" s="656"/>
      <c r="B142" s="650" t="s">
        <v>102</v>
      </c>
      <c r="C142" s="652" t="s">
        <v>580</v>
      </c>
      <c r="D142" s="237" t="s">
        <v>26</v>
      </c>
      <c r="E142" s="209" t="s">
        <v>309</v>
      </c>
      <c r="F142" s="209" t="s">
        <v>310</v>
      </c>
      <c r="G142" s="209" t="s">
        <v>581</v>
      </c>
      <c r="H142" s="209" t="s">
        <v>143</v>
      </c>
      <c r="I142" s="184"/>
      <c r="J142" s="184"/>
      <c r="K142" s="184">
        <v>64.075999999999993</v>
      </c>
      <c r="L142" s="184">
        <v>0</v>
      </c>
      <c r="M142" s="184">
        <v>64.075999999999993</v>
      </c>
      <c r="N142" s="184">
        <v>0</v>
      </c>
      <c r="O142" s="184">
        <v>64.075999999999993</v>
      </c>
      <c r="P142" s="184">
        <v>0</v>
      </c>
      <c r="Q142" s="261">
        <v>0</v>
      </c>
      <c r="R142" s="261">
        <v>0</v>
      </c>
      <c r="S142" s="203">
        <v>63.423000000000002</v>
      </c>
      <c r="T142" s="203">
        <v>66.346999999999994</v>
      </c>
      <c r="U142" s="732"/>
    </row>
    <row r="143" spans="1:21" ht="15" customHeight="1">
      <c r="A143" s="662"/>
      <c r="B143" s="661"/>
      <c r="C143" s="655"/>
      <c r="D143" s="237" t="s">
        <v>48</v>
      </c>
      <c r="E143" s="209"/>
      <c r="F143" s="209"/>
      <c r="G143" s="209"/>
      <c r="H143" s="209"/>
      <c r="I143" s="184"/>
      <c r="J143" s="184"/>
      <c r="K143" s="184"/>
      <c r="L143" s="184"/>
      <c r="M143" s="184"/>
      <c r="N143" s="184"/>
      <c r="O143" s="184"/>
      <c r="P143" s="184"/>
      <c r="Q143" s="261"/>
      <c r="R143" s="261"/>
      <c r="S143" s="203"/>
      <c r="T143" s="203"/>
      <c r="U143" s="710"/>
    </row>
    <row r="144" spans="1:21" ht="99.75" customHeight="1">
      <c r="A144" s="668">
        <v>5</v>
      </c>
      <c r="B144" s="672" t="s">
        <v>73</v>
      </c>
      <c r="C144" s="672" t="s">
        <v>427</v>
      </c>
      <c r="D144" s="235" t="s">
        <v>26</v>
      </c>
      <c r="E144" s="27" t="s">
        <v>309</v>
      </c>
      <c r="F144" s="27" t="s">
        <v>104</v>
      </c>
      <c r="G144" s="27" t="s">
        <v>516</v>
      </c>
      <c r="H144" s="27" t="s">
        <v>78</v>
      </c>
      <c r="I144" s="260">
        <f>I146+I152</f>
        <v>303.24056000000002</v>
      </c>
      <c r="J144" s="260">
        <f>J146+J152</f>
        <v>303.24056000000002</v>
      </c>
      <c r="K144" s="260">
        <f>K146+K152</f>
        <v>271.75</v>
      </c>
      <c r="L144" s="260">
        <f t="shared" ref="L144:P144" si="49">L146+L152</f>
        <v>241.31028000000001</v>
      </c>
      <c r="M144" s="260">
        <f t="shared" si="49"/>
        <v>318</v>
      </c>
      <c r="N144" s="260">
        <f t="shared" si="49"/>
        <v>261.31027999999998</v>
      </c>
      <c r="O144" s="260">
        <f t="shared" si="49"/>
        <v>386.50844000000001</v>
      </c>
      <c r="P144" s="260">
        <f t="shared" si="49"/>
        <v>327.66872000000001</v>
      </c>
      <c r="Q144" s="260">
        <f>Q146+Q152</f>
        <v>494.09872000000001</v>
      </c>
      <c r="R144" s="260">
        <f t="shared" ref="R144:T144" si="50">R146+R152</f>
        <v>494.09872000000001</v>
      </c>
      <c r="S144" s="260">
        <f t="shared" si="50"/>
        <v>500</v>
      </c>
      <c r="T144" s="260">
        <f t="shared" si="50"/>
        <v>500</v>
      </c>
      <c r="U144" s="689" t="s">
        <v>890</v>
      </c>
    </row>
    <row r="145" spans="1:21" ht="18" customHeight="1">
      <c r="A145" s="669"/>
      <c r="B145" s="672"/>
      <c r="C145" s="672"/>
      <c r="D145" s="235" t="s">
        <v>48</v>
      </c>
      <c r="E145" s="27"/>
      <c r="F145" s="27"/>
      <c r="G145" s="27"/>
      <c r="H145" s="27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731"/>
    </row>
    <row r="146" spans="1:21" ht="41.25" customHeight="1">
      <c r="A146" s="659" t="s">
        <v>197</v>
      </c>
      <c r="B146" s="663" t="s">
        <v>106</v>
      </c>
      <c r="C146" s="663" t="s">
        <v>191</v>
      </c>
      <c r="D146" s="240" t="s">
        <v>26</v>
      </c>
      <c r="E146" s="208" t="s">
        <v>309</v>
      </c>
      <c r="F146" s="208" t="s">
        <v>104</v>
      </c>
      <c r="G146" s="208" t="s">
        <v>517</v>
      </c>
      <c r="H146" s="208" t="s">
        <v>78</v>
      </c>
      <c r="I146" s="84">
        <v>303.24056000000002</v>
      </c>
      <c r="J146" s="84">
        <v>303.24056000000002</v>
      </c>
      <c r="K146" s="84">
        <f>K148</f>
        <v>271.75</v>
      </c>
      <c r="L146" s="84">
        <f t="shared" ref="L146:T146" si="51">L148</f>
        <v>241.31028000000001</v>
      </c>
      <c r="M146" s="84">
        <f t="shared" si="51"/>
        <v>318</v>
      </c>
      <c r="N146" s="84">
        <f t="shared" si="51"/>
        <v>261.31027999999998</v>
      </c>
      <c r="O146" s="84">
        <f>O148</f>
        <v>386.50844000000001</v>
      </c>
      <c r="P146" s="84">
        <f>P148</f>
        <v>327.66872000000001</v>
      </c>
      <c r="Q146" s="84">
        <f>Q148+Q150</f>
        <v>490.09872000000001</v>
      </c>
      <c r="R146" s="84">
        <f>R148+R150</f>
        <v>490.09872000000001</v>
      </c>
      <c r="S146" s="84">
        <f t="shared" si="51"/>
        <v>460</v>
      </c>
      <c r="T146" s="84">
        <f t="shared" si="51"/>
        <v>460</v>
      </c>
      <c r="U146" s="699" t="s">
        <v>725</v>
      </c>
    </row>
    <row r="147" spans="1:21" ht="17.25" customHeight="1">
      <c r="A147" s="660"/>
      <c r="B147" s="663"/>
      <c r="C147" s="663"/>
      <c r="D147" s="240" t="s">
        <v>48</v>
      </c>
      <c r="E147" s="208"/>
      <c r="F147" s="208"/>
      <c r="G147" s="208"/>
      <c r="H147" s="208"/>
      <c r="I147" s="261"/>
      <c r="J147" s="84"/>
      <c r="K147" s="261"/>
      <c r="L147" s="261"/>
      <c r="M147" s="261"/>
      <c r="N147" s="261"/>
      <c r="O147" s="261"/>
      <c r="P147" s="261"/>
      <c r="Q147" s="261"/>
      <c r="R147" s="84"/>
      <c r="S147" s="261"/>
      <c r="T147" s="261"/>
      <c r="U147" s="734"/>
    </row>
    <row r="148" spans="1:21" ht="30.75" customHeight="1">
      <c r="A148" s="656"/>
      <c r="B148" s="650" t="s">
        <v>102</v>
      </c>
      <c r="C148" s="652" t="s">
        <v>881</v>
      </c>
      <c r="D148" s="237" t="s">
        <v>26</v>
      </c>
      <c r="E148" s="209" t="s">
        <v>309</v>
      </c>
      <c r="F148" s="209" t="s">
        <v>104</v>
      </c>
      <c r="G148" s="209" t="s">
        <v>518</v>
      </c>
      <c r="H148" s="209" t="s">
        <v>143</v>
      </c>
      <c r="I148" s="184"/>
      <c r="J148" s="184"/>
      <c r="K148" s="184">
        <v>271.75</v>
      </c>
      <c r="L148" s="184">
        <v>241.31028000000001</v>
      </c>
      <c r="M148" s="184">
        <v>318</v>
      </c>
      <c r="N148" s="184">
        <v>261.31027999999998</v>
      </c>
      <c r="O148" s="184">
        <v>386.50844000000001</v>
      </c>
      <c r="P148" s="184">
        <v>327.66872000000001</v>
      </c>
      <c r="Q148" s="261">
        <v>470.09872000000001</v>
      </c>
      <c r="R148" s="261">
        <v>470.09872000000001</v>
      </c>
      <c r="S148" s="203">
        <v>460</v>
      </c>
      <c r="T148" s="203">
        <v>460</v>
      </c>
      <c r="U148" s="650" t="s">
        <v>771</v>
      </c>
    </row>
    <row r="149" spans="1:21" ht="15.75" customHeight="1">
      <c r="A149" s="657"/>
      <c r="B149" s="658"/>
      <c r="C149" s="654"/>
      <c r="D149" s="237" t="s">
        <v>48</v>
      </c>
      <c r="E149" s="209"/>
      <c r="F149" s="209"/>
      <c r="G149" s="209"/>
      <c r="H149" s="209"/>
      <c r="I149" s="184"/>
      <c r="J149" s="184"/>
      <c r="K149" s="184"/>
      <c r="L149" s="184"/>
      <c r="M149" s="184"/>
      <c r="N149" s="184"/>
      <c r="O149" s="184"/>
      <c r="P149" s="184"/>
      <c r="Q149" s="261"/>
      <c r="R149" s="261"/>
      <c r="S149" s="203"/>
      <c r="T149" s="203"/>
      <c r="U149" s="651"/>
    </row>
    <row r="150" spans="1:21" ht="31.5" customHeight="1">
      <c r="A150" s="646"/>
      <c r="B150" s="646"/>
      <c r="C150" s="646"/>
      <c r="D150" s="478" t="s">
        <v>26</v>
      </c>
      <c r="E150" s="307" t="s">
        <v>309</v>
      </c>
      <c r="F150" s="307" t="s">
        <v>104</v>
      </c>
      <c r="G150" s="307" t="s">
        <v>518</v>
      </c>
      <c r="H150" s="307" t="s">
        <v>882</v>
      </c>
      <c r="I150" s="184"/>
      <c r="J150" s="184"/>
      <c r="K150" s="184">
        <v>0</v>
      </c>
      <c r="L150" s="184">
        <v>0</v>
      </c>
      <c r="M150" s="184">
        <v>0</v>
      </c>
      <c r="N150" s="184">
        <v>0</v>
      </c>
      <c r="O150" s="184">
        <v>0</v>
      </c>
      <c r="P150" s="184">
        <v>0</v>
      </c>
      <c r="Q150" s="261">
        <v>20</v>
      </c>
      <c r="R150" s="261">
        <v>20</v>
      </c>
      <c r="S150" s="203">
        <v>0</v>
      </c>
      <c r="T150" s="203">
        <v>0</v>
      </c>
      <c r="U150" s="646"/>
    </row>
    <row r="151" spans="1:21" ht="15.75" customHeight="1">
      <c r="A151" s="622"/>
      <c r="B151" s="622"/>
      <c r="C151" s="622"/>
      <c r="D151" s="478" t="s">
        <v>48</v>
      </c>
      <c r="E151" s="209"/>
      <c r="F151" s="209"/>
      <c r="G151" s="209"/>
      <c r="H151" s="209"/>
      <c r="I151" s="184"/>
      <c r="J151" s="184"/>
      <c r="K151" s="184"/>
      <c r="L151" s="184"/>
      <c r="M151" s="184"/>
      <c r="N151" s="184"/>
      <c r="O151" s="184"/>
      <c r="P151" s="184"/>
      <c r="Q151" s="261"/>
      <c r="R151" s="261"/>
      <c r="S151" s="203"/>
      <c r="T151" s="203"/>
      <c r="U151" s="622"/>
    </row>
    <row r="152" spans="1:21" ht="56.25" customHeight="1">
      <c r="A152" s="663" t="s">
        <v>198</v>
      </c>
      <c r="B152" s="663" t="s">
        <v>98</v>
      </c>
      <c r="C152" s="663" t="s">
        <v>397</v>
      </c>
      <c r="D152" s="477" t="s">
        <v>26</v>
      </c>
      <c r="E152" s="208" t="s">
        <v>309</v>
      </c>
      <c r="F152" s="208" t="s">
        <v>104</v>
      </c>
      <c r="G152" s="208" t="s">
        <v>78</v>
      </c>
      <c r="H152" s="28" t="s">
        <v>78</v>
      </c>
      <c r="I152" s="84">
        <v>0</v>
      </c>
      <c r="J152" s="84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0</v>
      </c>
      <c r="Q152" s="84">
        <f>Q154</f>
        <v>4</v>
      </c>
      <c r="R152" s="84">
        <f>R154</f>
        <v>4</v>
      </c>
      <c r="S152" s="84">
        <f t="shared" ref="S152:T152" si="52">S154</f>
        <v>40</v>
      </c>
      <c r="T152" s="84">
        <f t="shared" si="52"/>
        <v>40</v>
      </c>
      <c r="U152" s="687" t="s">
        <v>725</v>
      </c>
    </row>
    <row r="153" spans="1:21" ht="15" customHeight="1">
      <c r="A153" s="663"/>
      <c r="B153" s="663"/>
      <c r="C153" s="663"/>
      <c r="D153" s="477" t="s">
        <v>48</v>
      </c>
      <c r="E153" s="208"/>
      <c r="F153" s="208"/>
      <c r="G153" s="208"/>
      <c r="H153" s="208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738"/>
    </row>
    <row r="154" spans="1:21" ht="43.5" customHeight="1">
      <c r="A154" s="685"/>
      <c r="B154" s="650" t="s">
        <v>102</v>
      </c>
      <c r="C154" s="650" t="s">
        <v>883</v>
      </c>
      <c r="D154" s="478" t="s">
        <v>26</v>
      </c>
      <c r="E154" s="506" t="s">
        <v>309</v>
      </c>
      <c r="F154" s="506" t="s">
        <v>104</v>
      </c>
      <c r="G154" s="506" t="s">
        <v>884</v>
      </c>
      <c r="H154" s="506" t="s">
        <v>143</v>
      </c>
      <c r="I154" s="195"/>
      <c r="J154" s="195"/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352">
        <v>4</v>
      </c>
      <c r="R154" s="352">
        <v>4</v>
      </c>
      <c r="S154" s="195">
        <v>40</v>
      </c>
      <c r="T154" s="195">
        <v>40</v>
      </c>
      <c r="U154" s="648"/>
    </row>
    <row r="155" spans="1:21" ht="15" customHeight="1">
      <c r="A155" s="686"/>
      <c r="B155" s="661"/>
      <c r="C155" s="661"/>
      <c r="D155" s="478" t="s">
        <v>48</v>
      </c>
      <c r="E155" s="82"/>
      <c r="F155" s="82"/>
      <c r="G155" s="82"/>
      <c r="H155" s="82"/>
      <c r="I155" s="184"/>
      <c r="J155" s="184"/>
      <c r="K155" s="184"/>
      <c r="L155" s="184"/>
      <c r="M155" s="184"/>
      <c r="N155" s="184"/>
      <c r="O155" s="184"/>
      <c r="P155" s="184"/>
      <c r="Q155" s="261"/>
      <c r="R155" s="261"/>
      <c r="S155" s="184"/>
      <c r="T155" s="184"/>
      <c r="U155" s="649"/>
    </row>
    <row r="156" spans="1:21" ht="117.75" customHeight="1">
      <c r="A156" s="668">
        <v>6</v>
      </c>
      <c r="B156" s="666" t="s">
        <v>73</v>
      </c>
      <c r="C156" s="666" t="s">
        <v>426</v>
      </c>
      <c r="D156" s="235" t="s">
        <v>26</v>
      </c>
      <c r="E156" s="27" t="s">
        <v>202</v>
      </c>
      <c r="F156" s="27" t="s">
        <v>112</v>
      </c>
      <c r="G156" s="27" t="s">
        <v>534</v>
      </c>
      <c r="H156" s="27" t="s">
        <v>78</v>
      </c>
      <c r="I156" s="260">
        <f t="shared" ref="I156:T156" si="53">I158+I174+I182</f>
        <v>18763.87</v>
      </c>
      <c r="J156" s="260">
        <f t="shared" si="53"/>
        <v>15389.640000000001</v>
      </c>
      <c r="K156" s="260">
        <f t="shared" si="53"/>
        <v>3055.50902</v>
      </c>
      <c r="L156" s="260">
        <f t="shared" si="53"/>
        <v>1349.6601899999998</v>
      </c>
      <c r="M156" s="260">
        <f t="shared" si="53"/>
        <v>6105.2639299999992</v>
      </c>
      <c r="N156" s="260">
        <f t="shared" si="53"/>
        <v>3829.7641800000001</v>
      </c>
      <c r="O156" s="260">
        <f t="shared" si="53"/>
        <v>10276.507589999997</v>
      </c>
      <c r="P156" s="260">
        <f t="shared" si="53"/>
        <v>6941.0203399999991</v>
      </c>
      <c r="Q156" s="260">
        <f t="shared" si="53"/>
        <v>11627.5141</v>
      </c>
      <c r="R156" s="260">
        <f t="shared" si="53"/>
        <v>10649.948689999999</v>
      </c>
      <c r="S156" s="260">
        <f t="shared" si="53"/>
        <v>12310.012999999999</v>
      </c>
      <c r="T156" s="260">
        <f t="shared" si="53"/>
        <v>12310.012999999999</v>
      </c>
      <c r="U156" s="689" t="s">
        <v>857</v>
      </c>
    </row>
    <row r="157" spans="1:21" ht="14.25" customHeight="1">
      <c r="A157" s="669"/>
      <c r="B157" s="667"/>
      <c r="C157" s="667"/>
      <c r="D157" s="235" t="s">
        <v>48</v>
      </c>
      <c r="E157" s="27"/>
      <c r="F157" s="27"/>
      <c r="G157" s="27"/>
      <c r="H157" s="27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731"/>
    </row>
    <row r="158" spans="1:21" ht="65.25" customHeight="1">
      <c r="A158" s="682" t="s">
        <v>449</v>
      </c>
      <c r="B158" s="664" t="s">
        <v>106</v>
      </c>
      <c r="C158" s="664" t="s">
        <v>450</v>
      </c>
      <c r="D158" s="239" t="s">
        <v>26</v>
      </c>
      <c r="E158" s="208" t="s">
        <v>202</v>
      </c>
      <c r="F158" s="208" t="s">
        <v>112</v>
      </c>
      <c r="G158" s="208">
        <v>1510000000</v>
      </c>
      <c r="H158" s="208" t="s">
        <v>78</v>
      </c>
      <c r="I158" s="84">
        <v>20.11</v>
      </c>
      <c r="J158" s="84">
        <v>20.11</v>
      </c>
      <c r="K158" s="84">
        <f>K160+K162+K170+K172</f>
        <v>1444.44757</v>
      </c>
      <c r="L158" s="84">
        <f>L160+L162+L170+L172</f>
        <v>372.85543999999999</v>
      </c>
      <c r="M158" s="84">
        <f>M160+M162+M170+M172</f>
        <v>2357.64615</v>
      </c>
      <c r="N158" s="84">
        <f>N160+N162+N170+N172</f>
        <v>1415.8476800000001</v>
      </c>
      <c r="O158" s="84">
        <f>O160+O162+O168+O170+O172</f>
        <v>4503.5816599999998</v>
      </c>
      <c r="P158" s="84">
        <f>P160+P162+P168+P170+P172</f>
        <v>2818.5630299999998</v>
      </c>
      <c r="Q158" s="84">
        <f>Q160+Q162+Q164+Q166+Q168+Q170+Q172</f>
        <v>5120.82906</v>
      </c>
      <c r="R158" s="84">
        <f t="shared" ref="R158:T158" si="54">R160+R162+R164+R166+R168+R170+R172</f>
        <v>4219.1508599999997</v>
      </c>
      <c r="S158" s="84">
        <f t="shared" si="54"/>
        <v>5861.2749999999996</v>
      </c>
      <c r="T158" s="84">
        <f t="shared" si="54"/>
        <v>5861.2749999999996</v>
      </c>
      <c r="U158" s="699" t="s">
        <v>895</v>
      </c>
    </row>
    <row r="159" spans="1:21" ht="14.25" customHeight="1">
      <c r="A159" s="683"/>
      <c r="B159" s="665"/>
      <c r="C159" s="665"/>
      <c r="D159" s="239" t="s">
        <v>48</v>
      </c>
      <c r="E159" s="208"/>
      <c r="F159" s="208"/>
      <c r="G159" s="208"/>
      <c r="H159" s="208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700"/>
    </row>
    <row r="160" spans="1:21" ht="42.75" customHeight="1">
      <c r="A160" s="670"/>
      <c r="B160" s="684" t="s">
        <v>102</v>
      </c>
      <c r="C160" s="692" t="s">
        <v>206</v>
      </c>
      <c r="D160" s="237" t="s">
        <v>26</v>
      </c>
      <c r="E160" s="209" t="s">
        <v>202</v>
      </c>
      <c r="F160" s="209" t="s">
        <v>205</v>
      </c>
      <c r="G160" s="209">
        <v>1510081020</v>
      </c>
      <c r="H160" s="209" t="s">
        <v>143</v>
      </c>
      <c r="I160" s="184"/>
      <c r="J160" s="184"/>
      <c r="K160" s="184">
        <v>34</v>
      </c>
      <c r="L160" s="184">
        <v>0</v>
      </c>
      <c r="M160" s="184">
        <v>102</v>
      </c>
      <c r="N160" s="264">
        <v>0</v>
      </c>
      <c r="O160" s="264">
        <v>153</v>
      </c>
      <c r="P160" s="264">
        <v>0</v>
      </c>
      <c r="Q160" s="261">
        <v>24.0733</v>
      </c>
      <c r="R160" s="261">
        <v>24.0733</v>
      </c>
      <c r="S160" s="203">
        <v>170</v>
      </c>
      <c r="T160" s="203">
        <v>170</v>
      </c>
      <c r="U160" s="691"/>
    </row>
    <row r="161" spans="1:21" ht="14.25" customHeight="1">
      <c r="A161" s="671"/>
      <c r="B161" s="684"/>
      <c r="C161" s="692"/>
      <c r="D161" s="237" t="s">
        <v>48</v>
      </c>
      <c r="E161" s="209"/>
      <c r="F161" s="209"/>
      <c r="G161" s="209"/>
      <c r="H161" s="209"/>
      <c r="I161" s="184"/>
      <c r="J161" s="184"/>
      <c r="K161" s="184"/>
      <c r="L161" s="184"/>
      <c r="M161" s="184"/>
      <c r="N161" s="264"/>
      <c r="O161" s="264"/>
      <c r="P161" s="264"/>
      <c r="Q161" s="261"/>
      <c r="R161" s="261"/>
      <c r="S161" s="203"/>
      <c r="T161" s="203"/>
      <c r="U161" s="691"/>
    </row>
    <row r="162" spans="1:21" ht="30.75" customHeight="1">
      <c r="A162" s="656"/>
      <c r="B162" s="680" t="s">
        <v>82</v>
      </c>
      <c r="C162" s="652" t="s">
        <v>679</v>
      </c>
      <c r="D162" s="237" t="s">
        <v>26</v>
      </c>
      <c r="E162" s="209" t="s">
        <v>202</v>
      </c>
      <c r="F162" s="209" t="s">
        <v>112</v>
      </c>
      <c r="G162" s="209" t="s">
        <v>680</v>
      </c>
      <c r="H162" s="209" t="s">
        <v>143</v>
      </c>
      <c r="I162" s="184"/>
      <c r="J162" s="184"/>
      <c r="K162" s="184">
        <v>1328.44757</v>
      </c>
      <c r="L162" s="184">
        <v>331.07814999999999</v>
      </c>
      <c r="M162" s="184">
        <v>1993.64615</v>
      </c>
      <c r="N162" s="264">
        <v>1255.64039</v>
      </c>
      <c r="O162" s="264">
        <v>3943.5816599999998</v>
      </c>
      <c r="P162" s="264">
        <v>2454.67974</v>
      </c>
      <c r="Q162" s="261">
        <v>4445.2356300000001</v>
      </c>
      <c r="R162" s="261">
        <v>3557.2594399999998</v>
      </c>
      <c r="S162" s="203">
        <v>5691.2749999999996</v>
      </c>
      <c r="T162" s="203">
        <v>5691.2749999999996</v>
      </c>
      <c r="U162" s="650" t="s">
        <v>785</v>
      </c>
    </row>
    <row r="163" spans="1:21" ht="14.25" customHeight="1">
      <c r="A163" s="657"/>
      <c r="B163" s="681"/>
      <c r="C163" s="654"/>
      <c r="D163" s="237" t="s">
        <v>48</v>
      </c>
      <c r="E163" s="209"/>
      <c r="F163" s="209"/>
      <c r="G163" s="209"/>
      <c r="H163" s="209"/>
      <c r="I163" s="184"/>
      <c r="J163" s="184"/>
      <c r="K163" s="184"/>
      <c r="L163" s="184"/>
      <c r="M163" s="184"/>
      <c r="N163" s="264"/>
      <c r="O163" s="264"/>
      <c r="P163" s="264"/>
      <c r="Q163" s="261"/>
      <c r="R163" s="261"/>
      <c r="S163" s="203"/>
      <c r="T163" s="203"/>
      <c r="U163" s="658"/>
    </row>
    <row r="164" spans="1:21" ht="27.75" customHeight="1">
      <c r="A164" s="657"/>
      <c r="B164" s="681"/>
      <c r="C164" s="646"/>
      <c r="D164" s="457" t="s">
        <v>26</v>
      </c>
      <c r="E164" s="209" t="s">
        <v>202</v>
      </c>
      <c r="F164" s="209" t="s">
        <v>112</v>
      </c>
      <c r="G164" s="209" t="s">
        <v>680</v>
      </c>
      <c r="H164" s="209">
        <v>831</v>
      </c>
      <c r="I164" s="184"/>
      <c r="J164" s="184"/>
      <c r="K164" s="184">
        <v>0</v>
      </c>
      <c r="L164" s="184">
        <v>0</v>
      </c>
      <c r="M164" s="184">
        <v>0</v>
      </c>
      <c r="N164" s="264">
        <v>0</v>
      </c>
      <c r="O164" s="264">
        <v>0</v>
      </c>
      <c r="P164" s="264">
        <v>0</v>
      </c>
      <c r="Q164" s="261">
        <v>56.000169999999997</v>
      </c>
      <c r="R164" s="261">
        <v>53.242170000000002</v>
      </c>
      <c r="S164" s="203">
        <v>0</v>
      </c>
      <c r="T164" s="203">
        <v>0</v>
      </c>
      <c r="U164" s="658"/>
    </row>
    <row r="165" spans="1:21" ht="14.25" customHeight="1">
      <c r="A165" s="657"/>
      <c r="B165" s="681"/>
      <c r="C165" s="646"/>
      <c r="D165" s="457" t="s">
        <v>48</v>
      </c>
      <c r="E165" s="209"/>
      <c r="F165" s="209"/>
      <c r="G165" s="209"/>
      <c r="H165" s="209"/>
      <c r="I165" s="184"/>
      <c r="J165" s="184"/>
      <c r="K165" s="184"/>
      <c r="L165" s="184"/>
      <c r="M165" s="184"/>
      <c r="N165" s="264"/>
      <c r="O165" s="264"/>
      <c r="P165" s="264"/>
      <c r="Q165" s="261"/>
      <c r="R165" s="261"/>
      <c r="S165" s="203"/>
      <c r="T165" s="203"/>
      <c r="U165" s="658"/>
    </row>
    <row r="166" spans="1:21" ht="28.5" customHeight="1">
      <c r="A166" s="657"/>
      <c r="B166" s="681"/>
      <c r="C166" s="646"/>
      <c r="D166" s="457" t="s">
        <v>26</v>
      </c>
      <c r="E166" s="209" t="s">
        <v>202</v>
      </c>
      <c r="F166" s="209" t="s">
        <v>112</v>
      </c>
      <c r="G166" s="209" t="s">
        <v>680</v>
      </c>
      <c r="H166" s="209">
        <v>852</v>
      </c>
      <c r="I166" s="184"/>
      <c r="J166" s="184"/>
      <c r="K166" s="184">
        <v>0</v>
      </c>
      <c r="L166" s="184">
        <v>0</v>
      </c>
      <c r="M166" s="184">
        <v>0</v>
      </c>
      <c r="N166" s="264">
        <v>0</v>
      </c>
      <c r="O166" s="264">
        <v>0</v>
      </c>
      <c r="P166" s="264">
        <v>0</v>
      </c>
      <c r="Q166" s="261">
        <v>107.88735</v>
      </c>
      <c r="R166" s="261">
        <v>107.88735</v>
      </c>
      <c r="S166" s="203">
        <v>0</v>
      </c>
      <c r="T166" s="203">
        <v>0</v>
      </c>
      <c r="U166" s="658"/>
    </row>
    <row r="167" spans="1:21" ht="14.25" customHeight="1">
      <c r="A167" s="657"/>
      <c r="B167" s="681"/>
      <c r="C167" s="646"/>
      <c r="D167" s="457" t="s">
        <v>48</v>
      </c>
      <c r="E167" s="209"/>
      <c r="F167" s="209"/>
      <c r="G167" s="209"/>
      <c r="H167" s="209"/>
      <c r="I167" s="184"/>
      <c r="J167" s="184"/>
      <c r="K167" s="184"/>
      <c r="L167" s="184"/>
      <c r="M167" s="184"/>
      <c r="N167" s="264"/>
      <c r="O167" s="264"/>
      <c r="P167" s="264"/>
      <c r="Q167" s="261"/>
      <c r="R167" s="261"/>
      <c r="S167" s="203"/>
      <c r="T167" s="203"/>
      <c r="U167" s="658"/>
    </row>
    <row r="168" spans="1:21" ht="26.25" customHeight="1">
      <c r="A168" s="646"/>
      <c r="B168" s="646"/>
      <c r="C168" s="646"/>
      <c r="D168" s="391" t="s">
        <v>26</v>
      </c>
      <c r="E168" s="209" t="s">
        <v>202</v>
      </c>
      <c r="F168" s="209" t="s">
        <v>112</v>
      </c>
      <c r="G168" s="209" t="s">
        <v>680</v>
      </c>
      <c r="H168" s="209">
        <v>853</v>
      </c>
      <c r="I168" s="184"/>
      <c r="J168" s="184"/>
      <c r="K168" s="184">
        <v>0</v>
      </c>
      <c r="L168" s="184">
        <v>0</v>
      </c>
      <c r="M168" s="184">
        <v>0</v>
      </c>
      <c r="N168" s="264">
        <v>0</v>
      </c>
      <c r="O168" s="264">
        <v>10</v>
      </c>
      <c r="P168" s="264">
        <v>0</v>
      </c>
      <c r="Q168" s="261">
        <v>10</v>
      </c>
      <c r="R168" s="261">
        <v>0</v>
      </c>
      <c r="S168" s="203">
        <v>0</v>
      </c>
      <c r="T168" s="203">
        <v>0</v>
      </c>
      <c r="U168" s="646"/>
    </row>
    <row r="169" spans="1:21" ht="14.25" customHeight="1">
      <c r="A169" s="622"/>
      <c r="B169" s="622"/>
      <c r="C169" s="622"/>
      <c r="D169" s="391" t="s">
        <v>48</v>
      </c>
      <c r="E169" s="209"/>
      <c r="F169" s="209"/>
      <c r="G169" s="209"/>
      <c r="H169" s="209"/>
      <c r="I169" s="184"/>
      <c r="J169" s="184"/>
      <c r="K169" s="184"/>
      <c r="L169" s="184"/>
      <c r="M169" s="184"/>
      <c r="N169" s="264"/>
      <c r="O169" s="264"/>
      <c r="P169" s="264"/>
      <c r="Q169" s="261"/>
      <c r="R169" s="261"/>
      <c r="S169" s="203"/>
      <c r="T169" s="203"/>
      <c r="U169" s="622"/>
    </row>
    <row r="170" spans="1:21" ht="30.75" customHeight="1">
      <c r="A170" s="656"/>
      <c r="B170" s="680" t="s">
        <v>83</v>
      </c>
      <c r="C170" s="652" t="s">
        <v>384</v>
      </c>
      <c r="D170" s="237" t="s">
        <v>26</v>
      </c>
      <c r="E170" s="209" t="s">
        <v>202</v>
      </c>
      <c r="F170" s="209" t="s">
        <v>88</v>
      </c>
      <c r="G170" s="209" t="s">
        <v>698</v>
      </c>
      <c r="H170" s="209" t="s">
        <v>143</v>
      </c>
      <c r="I170" s="184"/>
      <c r="J170" s="184"/>
      <c r="K170" s="184">
        <v>72</v>
      </c>
      <c r="L170" s="184">
        <v>40</v>
      </c>
      <c r="M170" s="184">
        <v>252</v>
      </c>
      <c r="N170" s="264">
        <v>158.43</v>
      </c>
      <c r="O170" s="264">
        <v>383.3</v>
      </c>
      <c r="P170" s="264">
        <v>360.04737999999998</v>
      </c>
      <c r="Q170" s="261">
        <v>472.36248000000001</v>
      </c>
      <c r="R170" s="261">
        <v>471.41847000000001</v>
      </c>
      <c r="S170" s="203">
        <v>0</v>
      </c>
      <c r="T170" s="203">
        <v>0</v>
      </c>
      <c r="U170" s="650" t="s">
        <v>786</v>
      </c>
    </row>
    <row r="171" spans="1:21" ht="14.25" customHeight="1">
      <c r="A171" s="657"/>
      <c r="B171" s="681"/>
      <c r="C171" s="654"/>
      <c r="D171" s="237" t="s">
        <v>48</v>
      </c>
      <c r="E171" s="209"/>
      <c r="F171" s="209"/>
      <c r="G171" s="209"/>
      <c r="H171" s="209"/>
      <c r="I171" s="184"/>
      <c r="J171" s="184"/>
      <c r="K171" s="184"/>
      <c r="L171" s="184"/>
      <c r="M171" s="184"/>
      <c r="N171" s="264"/>
      <c r="O171" s="264"/>
      <c r="P171" s="264"/>
      <c r="Q171" s="261"/>
      <c r="R171" s="261"/>
      <c r="S171" s="203"/>
      <c r="T171" s="203"/>
      <c r="U171" s="658"/>
    </row>
    <row r="172" spans="1:21" ht="30.75" customHeight="1">
      <c r="A172" s="646"/>
      <c r="B172" s="646"/>
      <c r="C172" s="646"/>
      <c r="D172" s="237" t="s">
        <v>26</v>
      </c>
      <c r="E172" s="209" t="s">
        <v>202</v>
      </c>
      <c r="F172" s="209" t="s">
        <v>88</v>
      </c>
      <c r="G172" s="209" t="s">
        <v>698</v>
      </c>
      <c r="H172" s="209" t="s">
        <v>454</v>
      </c>
      <c r="I172" s="184"/>
      <c r="J172" s="184"/>
      <c r="K172" s="184">
        <v>10</v>
      </c>
      <c r="L172" s="184">
        <v>1.77729</v>
      </c>
      <c r="M172" s="184">
        <v>10</v>
      </c>
      <c r="N172" s="264">
        <v>1.77729</v>
      </c>
      <c r="O172" s="264">
        <v>13.7</v>
      </c>
      <c r="P172" s="264">
        <v>3.8359100000000002</v>
      </c>
      <c r="Q172" s="261">
        <v>5.27013</v>
      </c>
      <c r="R172" s="261">
        <v>5.27013</v>
      </c>
      <c r="S172" s="203">
        <v>0</v>
      </c>
      <c r="T172" s="203">
        <v>0</v>
      </c>
      <c r="U172" s="646"/>
    </row>
    <row r="173" spans="1:21" ht="14.25" customHeight="1">
      <c r="A173" s="622"/>
      <c r="B173" s="622"/>
      <c r="C173" s="622"/>
      <c r="D173" s="237" t="s">
        <v>48</v>
      </c>
      <c r="E173" s="209"/>
      <c r="F173" s="209"/>
      <c r="G173" s="209"/>
      <c r="H173" s="209"/>
      <c r="I173" s="184"/>
      <c r="J173" s="184"/>
      <c r="K173" s="184"/>
      <c r="L173" s="184"/>
      <c r="M173" s="184"/>
      <c r="N173" s="264"/>
      <c r="O173" s="264"/>
      <c r="P173" s="264"/>
      <c r="Q173" s="261"/>
      <c r="R173" s="261"/>
      <c r="S173" s="203"/>
      <c r="T173" s="203"/>
      <c r="U173" s="622"/>
    </row>
    <row r="174" spans="1:21" ht="48" customHeight="1">
      <c r="A174" s="682" t="s">
        <v>451</v>
      </c>
      <c r="B174" s="702" t="s">
        <v>98</v>
      </c>
      <c r="C174" s="664" t="s">
        <v>404</v>
      </c>
      <c r="D174" s="239" t="s">
        <v>26</v>
      </c>
      <c r="E174" s="208" t="s">
        <v>202</v>
      </c>
      <c r="F174" s="208" t="s">
        <v>78</v>
      </c>
      <c r="G174" s="208">
        <v>1520000000</v>
      </c>
      <c r="H174" s="208" t="s">
        <v>78</v>
      </c>
      <c r="I174" s="84">
        <v>2409.5</v>
      </c>
      <c r="J174" s="84">
        <v>2226</v>
      </c>
      <c r="K174" s="84">
        <f>K176+K178+K180</f>
        <v>194.334</v>
      </c>
      <c r="L174" s="84">
        <f t="shared" ref="L174:P174" si="55">L176+L178+L180</f>
        <v>0</v>
      </c>
      <c r="M174" s="84">
        <f t="shared" si="55"/>
        <v>459.334</v>
      </c>
      <c r="N174" s="84">
        <f t="shared" si="55"/>
        <v>12</v>
      </c>
      <c r="O174" s="84">
        <f t="shared" si="55"/>
        <v>714.33400000000006</v>
      </c>
      <c r="P174" s="84">
        <f t="shared" si="55"/>
        <v>19.5</v>
      </c>
      <c r="Q174" s="84">
        <f>Q176+Q178+Q180</f>
        <v>236.16806</v>
      </c>
      <c r="R174" s="84">
        <f t="shared" ref="R174:T174" si="56">R176+R178+R180</f>
        <v>236.16800000000001</v>
      </c>
      <c r="S174" s="84">
        <f t="shared" si="56"/>
        <v>700</v>
      </c>
      <c r="T174" s="84">
        <f t="shared" si="56"/>
        <v>700</v>
      </c>
      <c r="U174" s="699" t="s">
        <v>725</v>
      </c>
    </row>
    <row r="175" spans="1:21" ht="14.25" customHeight="1">
      <c r="A175" s="683"/>
      <c r="B175" s="703"/>
      <c r="C175" s="665"/>
      <c r="D175" s="239" t="s">
        <v>48</v>
      </c>
      <c r="E175" s="208"/>
      <c r="F175" s="208"/>
      <c r="G175" s="208"/>
      <c r="H175" s="208"/>
      <c r="I175" s="261"/>
      <c r="J175" s="261"/>
      <c r="K175" s="261"/>
      <c r="L175" s="261"/>
      <c r="M175" s="261"/>
      <c r="N175" s="355"/>
      <c r="O175" s="355"/>
      <c r="P175" s="355"/>
      <c r="Q175" s="261"/>
      <c r="R175" s="261"/>
      <c r="S175" s="261"/>
      <c r="T175" s="261"/>
      <c r="U175" s="700"/>
    </row>
    <row r="176" spans="1:21" ht="33" customHeight="1">
      <c r="A176" s="670"/>
      <c r="B176" s="684" t="s">
        <v>102</v>
      </c>
      <c r="C176" s="692" t="s">
        <v>207</v>
      </c>
      <c r="D176" s="237" t="s">
        <v>26</v>
      </c>
      <c r="E176" s="209" t="s">
        <v>202</v>
      </c>
      <c r="F176" s="209" t="s">
        <v>205</v>
      </c>
      <c r="G176" s="209">
        <v>1520081030</v>
      </c>
      <c r="H176" s="209" t="s">
        <v>143</v>
      </c>
      <c r="I176" s="184"/>
      <c r="J176" s="184"/>
      <c r="K176" s="184">
        <v>70</v>
      </c>
      <c r="L176" s="184">
        <v>0</v>
      </c>
      <c r="M176" s="184">
        <v>210</v>
      </c>
      <c r="N176" s="264">
        <v>12</v>
      </c>
      <c r="O176" s="264">
        <v>315</v>
      </c>
      <c r="P176" s="264">
        <v>19.5</v>
      </c>
      <c r="Q176" s="261">
        <v>37.5</v>
      </c>
      <c r="R176" s="261">
        <v>37.5</v>
      </c>
      <c r="S176" s="203">
        <v>350</v>
      </c>
      <c r="T176" s="203">
        <v>350</v>
      </c>
      <c r="U176" s="692" t="s">
        <v>787</v>
      </c>
    </row>
    <row r="177" spans="1:21" ht="14.25" customHeight="1">
      <c r="A177" s="671"/>
      <c r="B177" s="684"/>
      <c r="C177" s="692"/>
      <c r="D177" s="237" t="s">
        <v>48</v>
      </c>
      <c r="E177" s="209"/>
      <c r="F177" s="209"/>
      <c r="G177" s="209"/>
      <c r="H177" s="209"/>
      <c r="I177" s="184"/>
      <c r="J177" s="184"/>
      <c r="K177" s="184"/>
      <c r="L177" s="184"/>
      <c r="M177" s="184"/>
      <c r="N177" s="264"/>
      <c r="O177" s="264"/>
      <c r="P177" s="264"/>
      <c r="Q177" s="261"/>
      <c r="R177" s="261"/>
      <c r="S177" s="203"/>
      <c r="T177" s="203"/>
      <c r="U177" s="692"/>
    </row>
    <row r="178" spans="1:21" ht="41.25" customHeight="1">
      <c r="A178" s="670"/>
      <c r="B178" s="684" t="s">
        <v>82</v>
      </c>
      <c r="C178" s="692" t="s">
        <v>696</v>
      </c>
      <c r="D178" s="237" t="s">
        <v>26</v>
      </c>
      <c r="E178" s="209" t="s">
        <v>202</v>
      </c>
      <c r="F178" s="209" t="s">
        <v>205</v>
      </c>
      <c r="G178" s="209" t="s">
        <v>697</v>
      </c>
      <c r="H178" s="209" t="s">
        <v>143</v>
      </c>
      <c r="I178" s="184"/>
      <c r="J178" s="184"/>
      <c r="K178" s="184">
        <v>25</v>
      </c>
      <c r="L178" s="184">
        <v>0</v>
      </c>
      <c r="M178" s="184">
        <v>150</v>
      </c>
      <c r="N178" s="264">
        <v>0</v>
      </c>
      <c r="O178" s="264">
        <v>300</v>
      </c>
      <c r="P178" s="264">
        <v>0</v>
      </c>
      <c r="Q178" s="261">
        <v>0</v>
      </c>
      <c r="R178" s="261">
        <v>0</v>
      </c>
      <c r="S178" s="203">
        <v>350</v>
      </c>
      <c r="T178" s="203">
        <v>350</v>
      </c>
      <c r="U178" s="691" t="s">
        <v>896</v>
      </c>
    </row>
    <row r="179" spans="1:21" ht="14.25" customHeight="1">
      <c r="A179" s="671"/>
      <c r="B179" s="684"/>
      <c r="C179" s="692"/>
      <c r="D179" s="237" t="s">
        <v>48</v>
      </c>
      <c r="E179" s="209"/>
      <c r="F179" s="209"/>
      <c r="G179" s="209"/>
      <c r="H179" s="209"/>
      <c r="I179" s="184"/>
      <c r="J179" s="184"/>
      <c r="K179" s="184"/>
      <c r="L179" s="184"/>
      <c r="M179" s="184"/>
      <c r="N179" s="264"/>
      <c r="O179" s="264"/>
      <c r="P179" s="264"/>
      <c r="Q179" s="261"/>
      <c r="R179" s="261"/>
      <c r="S179" s="203"/>
      <c r="T179" s="203"/>
      <c r="U179" s="691"/>
    </row>
    <row r="180" spans="1:21" ht="68.25" customHeight="1">
      <c r="A180" s="656"/>
      <c r="B180" s="680" t="s">
        <v>83</v>
      </c>
      <c r="C180" s="652" t="s">
        <v>625</v>
      </c>
      <c r="D180" s="237" t="s">
        <v>26</v>
      </c>
      <c r="E180" s="209" t="s">
        <v>202</v>
      </c>
      <c r="F180" s="209" t="s">
        <v>205</v>
      </c>
      <c r="G180" s="209">
        <v>1520081080</v>
      </c>
      <c r="H180" s="209" t="s">
        <v>143</v>
      </c>
      <c r="I180" s="184"/>
      <c r="J180" s="184"/>
      <c r="K180" s="184">
        <v>99.334000000000003</v>
      </c>
      <c r="L180" s="184">
        <v>0</v>
      </c>
      <c r="M180" s="184">
        <v>99.334000000000003</v>
      </c>
      <c r="N180" s="264">
        <v>0</v>
      </c>
      <c r="O180" s="264">
        <v>99.334000000000003</v>
      </c>
      <c r="P180" s="264">
        <v>0</v>
      </c>
      <c r="Q180" s="261">
        <v>198.66806</v>
      </c>
      <c r="R180" s="261">
        <v>198.66800000000001</v>
      </c>
      <c r="S180" s="203">
        <v>0</v>
      </c>
      <c r="T180" s="203">
        <v>0</v>
      </c>
      <c r="U180" s="650"/>
    </row>
    <row r="181" spans="1:21" ht="14.25" customHeight="1">
      <c r="A181" s="657"/>
      <c r="B181" s="681"/>
      <c r="C181" s="655"/>
      <c r="D181" s="237" t="s">
        <v>48</v>
      </c>
      <c r="E181" s="209"/>
      <c r="F181" s="209"/>
      <c r="G181" s="209"/>
      <c r="H181" s="209"/>
      <c r="I181" s="184"/>
      <c r="J181" s="184"/>
      <c r="K181" s="184"/>
      <c r="L181" s="184"/>
      <c r="M181" s="184"/>
      <c r="N181" s="264"/>
      <c r="O181" s="264"/>
      <c r="P181" s="264"/>
      <c r="Q181" s="261"/>
      <c r="R181" s="261"/>
      <c r="S181" s="203"/>
      <c r="T181" s="203"/>
      <c r="U181" s="658"/>
    </row>
    <row r="182" spans="1:21" ht="63" customHeight="1">
      <c r="A182" s="682" t="s">
        <v>452</v>
      </c>
      <c r="B182" s="702" t="s">
        <v>126</v>
      </c>
      <c r="C182" s="664" t="s">
        <v>453</v>
      </c>
      <c r="D182" s="239" t="s">
        <v>26</v>
      </c>
      <c r="E182" s="208" t="s">
        <v>202</v>
      </c>
      <c r="F182" s="208" t="s">
        <v>112</v>
      </c>
      <c r="G182" s="208">
        <v>1530000000</v>
      </c>
      <c r="H182" s="208" t="s">
        <v>78</v>
      </c>
      <c r="I182" s="84">
        <v>16334.26</v>
      </c>
      <c r="J182" s="84">
        <v>13143.53</v>
      </c>
      <c r="K182" s="84">
        <f>K184+K186+K188+K190+K192+K194+K196+K198+K200+K202+K204+K206+K208</f>
        <v>1416.7274499999999</v>
      </c>
      <c r="L182" s="84">
        <f t="shared" ref="L182" si="57">L184+L186+L188+L190+L192+L194+L196+L198+L200+L202+L204+L206+L208</f>
        <v>976.8047499999999</v>
      </c>
      <c r="M182" s="84">
        <f>M184+M186+M188+M190+M192+M194+M196+M198+M200+M202+M204+M206+M208+M210+M212</f>
        <v>3288.2837799999988</v>
      </c>
      <c r="N182" s="84">
        <f t="shared" ref="N182" si="58">N184+N186+N188+N190+N192+N194+N196+N198+N200+N202+N204+N206+N208+N210+N212</f>
        <v>2401.9164999999998</v>
      </c>
      <c r="O182" s="84">
        <f>O184+O186+O188+O190+O192+O194+O196+O198+O200+O202+O204+O206+O208+O210+O212</f>
        <v>5058.5919299999987</v>
      </c>
      <c r="P182" s="84">
        <f t="shared" ref="P182" si="59">P184+P186+P188+P190+P192+P194+P196+P198+P200+P202+P204+P206+P208+P210+P212</f>
        <v>4102.9573099999998</v>
      </c>
      <c r="Q182" s="84">
        <f>Q184+Q186+Q188+Q190+Q192+Q194+Q196+Q198+Q200+Q202+Q204+Q206+Q208+Q210+Q212</f>
        <v>6270.5169799999994</v>
      </c>
      <c r="R182" s="84">
        <f t="shared" ref="R182:T182" si="60">R184+R186+R188+R190+R192+R194+R196+R198+R200+R202+R204+R206+R208+R210+R212</f>
        <v>6194.6298299999999</v>
      </c>
      <c r="S182" s="84">
        <f t="shared" si="60"/>
        <v>5748.7380000000003</v>
      </c>
      <c r="T182" s="84">
        <f t="shared" si="60"/>
        <v>5748.7380000000003</v>
      </c>
      <c r="U182" s="699" t="s">
        <v>897</v>
      </c>
    </row>
    <row r="183" spans="1:21" ht="14.25" customHeight="1">
      <c r="A183" s="683"/>
      <c r="B183" s="703"/>
      <c r="C183" s="665"/>
      <c r="D183" s="239" t="s">
        <v>48</v>
      </c>
      <c r="E183" s="208"/>
      <c r="F183" s="208"/>
      <c r="G183" s="208"/>
      <c r="H183" s="208"/>
      <c r="I183" s="261"/>
      <c r="J183" s="261"/>
      <c r="K183" s="261"/>
      <c r="L183" s="261"/>
      <c r="M183" s="261"/>
      <c r="N183" s="355"/>
      <c r="O183" s="355"/>
      <c r="P183" s="355"/>
      <c r="Q183" s="261"/>
      <c r="R183" s="261"/>
      <c r="S183" s="261"/>
      <c r="T183" s="261"/>
      <c r="U183" s="700"/>
    </row>
    <row r="184" spans="1:21" ht="77.25" customHeight="1">
      <c r="A184" s="670"/>
      <c r="B184" s="684" t="s">
        <v>102</v>
      </c>
      <c r="C184" s="692" t="s">
        <v>208</v>
      </c>
      <c r="D184" s="237" t="s">
        <v>26</v>
      </c>
      <c r="E184" s="209" t="s">
        <v>202</v>
      </c>
      <c r="F184" s="209" t="s">
        <v>205</v>
      </c>
      <c r="G184" s="209">
        <v>1530081050</v>
      </c>
      <c r="H184" s="209" t="s">
        <v>143</v>
      </c>
      <c r="I184" s="184"/>
      <c r="J184" s="184"/>
      <c r="K184" s="184">
        <v>44</v>
      </c>
      <c r="L184" s="184">
        <v>0</v>
      </c>
      <c r="M184" s="184">
        <v>142</v>
      </c>
      <c r="N184" s="264">
        <v>0</v>
      </c>
      <c r="O184" s="264">
        <v>208</v>
      </c>
      <c r="P184" s="264">
        <v>29.38</v>
      </c>
      <c r="Q184" s="261">
        <v>260</v>
      </c>
      <c r="R184" s="261">
        <v>260</v>
      </c>
      <c r="S184" s="203">
        <v>0</v>
      </c>
      <c r="T184" s="203">
        <v>0</v>
      </c>
      <c r="U184" s="691"/>
    </row>
    <row r="185" spans="1:21" ht="14.25" customHeight="1">
      <c r="A185" s="671"/>
      <c r="B185" s="684"/>
      <c r="C185" s="692"/>
      <c r="D185" s="237" t="s">
        <v>48</v>
      </c>
      <c r="E185" s="209"/>
      <c r="F185" s="209"/>
      <c r="G185" s="209"/>
      <c r="H185" s="209"/>
      <c r="I185" s="184"/>
      <c r="J185" s="184"/>
      <c r="K185" s="184"/>
      <c r="L185" s="184"/>
      <c r="M185" s="184"/>
      <c r="N185" s="264"/>
      <c r="O185" s="264"/>
      <c r="P185" s="264"/>
      <c r="Q185" s="261"/>
      <c r="R185" s="261"/>
      <c r="S185" s="203"/>
      <c r="T185" s="203"/>
      <c r="U185" s="691"/>
    </row>
    <row r="186" spans="1:21" ht="26.25" customHeight="1">
      <c r="A186" s="656"/>
      <c r="B186" s="680" t="s">
        <v>82</v>
      </c>
      <c r="C186" s="652" t="s">
        <v>203</v>
      </c>
      <c r="D186" s="237" t="s">
        <v>26</v>
      </c>
      <c r="E186" s="209" t="s">
        <v>202</v>
      </c>
      <c r="F186" s="209" t="s">
        <v>112</v>
      </c>
      <c r="G186" s="209">
        <v>1530080230</v>
      </c>
      <c r="H186" s="209" t="s">
        <v>318</v>
      </c>
      <c r="I186" s="184"/>
      <c r="J186" s="184"/>
      <c r="K186" s="184">
        <v>199.39</v>
      </c>
      <c r="L186" s="184">
        <v>199.32839999999999</v>
      </c>
      <c r="M186" s="184">
        <v>501.64600000000002</v>
      </c>
      <c r="N186" s="264">
        <v>496.16725000000002</v>
      </c>
      <c r="O186" s="264">
        <v>768.26099999999997</v>
      </c>
      <c r="P186" s="264">
        <v>709.81082000000004</v>
      </c>
      <c r="Q186" s="261">
        <v>914.43606</v>
      </c>
      <c r="R186" s="261">
        <v>914.43606</v>
      </c>
      <c r="S186" s="203">
        <v>5748.7380000000003</v>
      </c>
      <c r="T186" s="203">
        <v>5748.7380000000003</v>
      </c>
      <c r="U186" s="650" t="s">
        <v>788</v>
      </c>
    </row>
    <row r="187" spans="1:21" ht="12.75">
      <c r="A187" s="657"/>
      <c r="B187" s="681"/>
      <c r="C187" s="654"/>
      <c r="D187" s="237" t="s">
        <v>48</v>
      </c>
      <c r="E187" s="209"/>
      <c r="F187" s="209"/>
      <c r="G187" s="209"/>
      <c r="H187" s="209"/>
      <c r="I187" s="184"/>
      <c r="J187" s="184"/>
      <c r="K187" s="184"/>
      <c r="L187" s="184"/>
      <c r="M187" s="184"/>
      <c r="N187" s="264"/>
      <c r="O187" s="264"/>
      <c r="P187" s="264"/>
      <c r="Q187" s="261"/>
      <c r="R187" s="261"/>
      <c r="S187" s="203"/>
      <c r="T187" s="203"/>
      <c r="U187" s="658"/>
    </row>
    <row r="188" spans="1:21" ht="28.5" customHeight="1">
      <c r="A188" s="646"/>
      <c r="B188" s="646"/>
      <c r="C188" s="646"/>
      <c r="D188" s="237" t="s">
        <v>26</v>
      </c>
      <c r="E188" s="209" t="s">
        <v>202</v>
      </c>
      <c r="F188" s="209" t="s">
        <v>112</v>
      </c>
      <c r="G188" s="209">
        <v>1530080230</v>
      </c>
      <c r="H188" s="209" t="s">
        <v>482</v>
      </c>
      <c r="I188" s="184"/>
      <c r="J188" s="184"/>
      <c r="K188" s="184">
        <v>50.951000000000001</v>
      </c>
      <c r="L188" s="184">
        <v>24.55331</v>
      </c>
      <c r="M188" s="184">
        <v>147.489</v>
      </c>
      <c r="N188" s="264">
        <v>107.89293000000001</v>
      </c>
      <c r="O188" s="264">
        <v>224.917</v>
      </c>
      <c r="P188" s="264">
        <v>170.18899999999999</v>
      </c>
      <c r="Q188" s="261">
        <v>315.709</v>
      </c>
      <c r="R188" s="261">
        <v>315.709</v>
      </c>
      <c r="S188" s="203">
        <v>0</v>
      </c>
      <c r="T188" s="203">
        <v>0</v>
      </c>
      <c r="U188" s="646"/>
    </row>
    <row r="189" spans="1:21" ht="12.75">
      <c r="A189" s="646"/>
      <c r="B189" s="646"/>
      <c r="C189" s="646"/>
      <c r="D189" s="237" t="s">
        <v>48</v>
      </c>
      <c r="E189" s="209"/>
      <c r="F189" s="209"/>
      <c r="G189" s="209"/>
      <c r="H189" s="209"/>
      <c r="I189" s="184"/>
      <c r="J189" s="184"/>
      <c r="K189" s="184"/>
      <c r="L189" s="184"/>
      <c r="M189" s="184"/>
      <c r="N189" s="264"/>
      <c r="O189" s="264"/>
      <c r="P189" s="264"/>
      <c r="Q189" s="261"/>
      <c r="R189" s="261"/>
      <c r="S189" s="203"/>
      <c r="T189" s="203"/>
      <c r="U189" s="646"/>
    </row>
    <row r="190" spans="1:21" ht="27.75" customHeight="1">
      <c r="A190" s="646"/>
      <c r="B190" s="646"/>
      <c r="C190" s="646"/>
      <c r="D190" s="237" t="s">
        <v>26</v>
      </c>
      <c r="E190" s="209" t="s">
        <v>202</v>
      </c>
      <c r="F190" s="209" t="s">
        <v>112</v>
      </c>
      <c r="G190" s="209">
        <v>1530080230</v>
      </c>
      <c r="H190" s="209" t="s">
        <v>147</v>
      </c>
      <c r="I190" s="184"/>
      <c r="J190" s="184"/>
      <c r="K190" s="184">
        <v>690.88900000000001</v>
      </c>
      <c r="L190" s="184">
        <v>529.29706999999996</v>
      </c>
      <c r="M190" s="184">
        <v>1469.2180000000001</v>
      </c>
      <c r="N190" s="264">
        <v>1254.26448</v>
      </c>
      <c r="O190" s="264">
        <v>2247.547</v>
      </c>
      <c r="P190" s="264">
        <v>1893.72047</v>
      </c>
      <c r="Q190" s="261">
        <v>2855.85493</v>
      </c>
      <c r="R190" s="261">
        <v>2855.7633700000001</v>
      </c>
      <c r="S190" s="203">
        <v>0</v>
      </c>
      <c r="T190" s="203">
        <v>0</v>
      </c>
      <c r="U190" s="646"/>
    </row>
    <row r="191" spans="1:21" ht="12.75">
      <c r="A191" s="646"/>
      <c r="B191" s="646"/>
      <c r="C191" s="646"/>
      <c r="D191" s="237" t="s">
        <v>48</v>
      </c>
      <c r="E191" s="209"/>
      <c r="F191" s="209"/>
      <c r="G191" s="209"/>
      <c r="H191" s="209"/>
      <c r="I191" s="184"/>
      <c r="J191" s="184"/>
      <c r="K191" s="184"/>
      <c r="L191" s="184"/>
      <c r="M191" s="184"/>
      <c r="N191" s="264"/>
      <c r="O191" s="264"/>
      <c r="P191" s="264"/>
      <c r="Q191" s="261"/>
      <c r="R191" s="261"/>
      <c r="S191" s="203"/>
      <c r="T191" s="203"/>
      <c r="U191" s="646"/>
    </row>
    <row r="192" spans="1:21" ht="27.75" customHeight="1">
      <c r="A192" s="646"/>
      <c r="B192" s="646"/>
      <c r="C192" s="646"/>
      <c r="D192" s="237" t="s">
        <v>26</v>
      </c>
      <c r="E192" s="209" t="s">
        <v>202</v>
      </c>
      <c r="F192" s="209" t="s">
        <v>112</v>
      </c>
      <c r="G192" s="209">
        <v>1530080230</v>
      </c>
      <c r="H192" s="209" t="s">
        <v>143</v>
      </c>
      <c r="I192" s="184"/>
      <c r="J192" s="184"/>
      <c r="K192" s="184">
        <v>88.912000000000006</v>
      </c>
      <c r="L192" s="184">
        <v>44.395180000000003</v>
      </c>
      <c r="M192" s="184">
        <v>118.91200000000001</v>
      </c>
      <c r="N192" s="264">
        <v>48.633150000000001</v>
      </c>
      <c r="O192" s="264">
        <v>269.91199999999998</v>
      </c>
      <c r="P192" s="264">
        <v>192.18946</v>
      </c>
      <c r="Q192" s="261">
        <v>445.43896000000001</v>
      </c>
      <c r="R192" s="261">
        <v>369.68932000000001</v>
      </c>
      <c r="S192" s="203">
        <v>0</v>
      </c>
      <c r="T192" s="203">
        <v>0</v>
      </c>
      <c r="U192" s="646"/>
    </row>
    <row r="193" spans="1:21" ht="12.75">
      <c r="A193" s="646"/>
      <c r="B193" s="646"/>
      <c r="C193" s="646"/>
      <c r="D193" s="237" t="s">
        <v>48</v>
      </c>
      <c r="E193" s="209"/>
      <c r="F193" s="209"/>
      <c r="G193" s="209"/>
      <c r="H193" s="209"/>
      <c r="I193" s="184"/>
      <c r="J193" s="184"/>
      <c r="K193" s="184"/>
      <c r="L193" s="184"/>
      <c r="M193" s="184"/>
      <c r="N193" s="264"/>
      <c r="O193" s="264"/>
      <c r="P193" s="264"/>
      <c r="Q193" s="261"/>
      <c r="R193" s="261"/>
      <c r="S193" s="203"/>
      <c r="T193" s="203"/>
      <c r="U193" s="646"/>
    </row>
    <row r="194" spans="1:21" ht="26.25" customHeight="1">
      <c r="A194" s="646"/>
      <c r="B194" s="646"/>
      <c r="C194" s="646"/>
      <c r="D194" s="237" t="s">
        <v>26</v>
      </c>
      <c r="E194" s="209" t="s">
        <v>202</v>
      </c>
      <c r="F194" s="209" t="s">
        <v>112</v>
      </c>
      <c r="G194" s="209">
        <v>1530080230</v>
      </c>
      <c r="H194" s="209" t="s">
        <v>148</v>
      </c>
      <c r="I194" s="184"/>
      <c r="J194" s="184"/>
      <c r="K194" s="184">
        <v>0.6</v>
      </c>
      <c r="L194" s="184">
        <v>0.36</v>
      </c>
      <c r="M194" s="184">
        <v>1.5</v>
      </c>
      <c r="N194" s="264">
        <v>0.84</v>
      </c>
      <c r="O194" s="264">
        <v>2.4</v>
      </c>
      <c r="P194" s="264">
        <v>0.96</v>
      </c>
      <c r="Q194" s="261">
        <v>1.2309699999999999</v>
      </c>
      <c r="R194" s="261">
        <v>1.2309699999999999</v>
      </c>
      <c r="S194" s="203">
        <v>0</v>
      </c>
      <c r="T194" s="203">
        <v>0</v>
      </c>
      <c r="U194" s="646"/>
    </row>
    <row r="195" spans="1:21" ht="12.75">
      <c r="A195" s="646"/>
      <c r="B195" s="646"/>
      <c r="C195" s="646"/>
      <c r="D195" s="237" t="s">
        <v>48</v>
      </c>
      <c r="E195" s="209"/>
      <c r="F195" s="209"/>
      <c r="G195" s="209"/>
      <c r="H195" s="209"/>
      <c r="I195" s="184"/>
      <c r="J195" s="184"/>
      <c r="K195" s="184"/>
      <c r="L195" s="184"/>
      <c r="M195" s="184"/>
      <c r="N195" s="264"/>
      <c r="O195" s="264"/>
      <c r="P195" s="264"/>
      <c r="Q195" s="261"/>
      <c r="R195" s="261"/>
      <c r="S195" s="203"/>
      <c r="T195" s="203"/>
      <c r="U195" s="646"/>
    </row>
    <row r="196" spans="1:21" ht="27.75" customHeight="1">
      <c r="A196" s="646"/>
      <c r="B196" s="646"/>
      <c r="C196" s="646"/>
      <c r="D196" s="237" t="s">
        <v>26</v>
      </c>
      <c r="E196" s="209" t="s">
        <v>202</v>
      </c>
      <c r="F196" s="209" t="s">
        <v>112</v>
      </c>
      <c r="G196" s="209">
        <v>1530080230</v>
      </c>
      <c r="H196" s="209" t="s">
        <v>145</v>
      </c>
      <c r="I196" s="184"/>
      <c r="J196" s="184"/>
      <c r="K196" s="184">
        <v>93.563950000000006</v>
      </c>
      <c r="L196" s="184">
        <v>93.563950000000006</v>
      </c>
      <c r="M196" s="184">
        <v>106.16995</v>
      </c>
      <c r="N196" s="264">
        <v>106.16995</v>
      </c>
      <c r="O196" s="264">
        <v>106.16995</v>
      </c>
      <c r="P196" s="264">
        <v>106.16995</v>
      </c>
      <c r="Q196" s="261">
        <v>106.16995</v>
      </c>
      <c r="R196" s="261">
        <v>106.16995</v>
      </c>
      <c r="S196" s="203">
        <v>0</v>
      </c>
      <c r="T196" s="203">
        <v>0</v>
      </c>
      <c r="U196" s="646"/>
    </row>
    <row r="197" spans="1:21" ht="12" customHeight="1">
      <c r="A197" s="646"/>
      <c r="B197" s="646"/>
      <c r="C197" s="646"/>
      <c r="D197" s="237" t="s">
        <v>48</v>
      </c>
      <c r="E197" s="209"/>
      <c r="F197" s="209"/>
      <c r="G197" s="209"/>
      <c r="H197" s="209"/>
      <c r="I197" s="184"/>
      <c r="J197" s="184"/>
      <c r="K197" s="184"/>
      <c r="L197" s="184"/>
      <c r="M197" s="184"/>
      <c r="N197" s="264"/>
      <c r="O197" s="264"/>
      <c r="P197" s="264"/>
      <c r="Q197" s="261"/>
      <c r="R197" s="261"/>
      <c r="S197" s="203"/>
      <c r="T197" s="203"/>
      <c r="U197" s="646"/>
    </row>
    <row r="198" spans="1:21" ht="25.5" customHeight="1">
      <c r="A198" s="646"/>
      <c r="B198" s="646"/>
      <c r="C198" s="646"/>
      <c r="D198" s="237" t="s">
        <v>26</v>
      </c>
      <c r="E198" s="209" t="s">
        <v>202</v>
      </c>
      <c r="F198" s="209" t="s">
        <v>112</v>
      </c>
      <c r="G198" s="209">
        <v>1530080230</v>
      </c>
      <c r="H198" s="209" t="s">
        <v>480</v>
      </c>
      <c r="I198" s="184"/>
      <c r="J198" s="184"/>
      <c r="K198" s="184">
        <v>156.649</v>
      </c>
      <c r="L198" s="184">
        <v>79.006839999999997</v>
      </c>
      <c r="M198" s="184">
        <v>588.40599999999995</v>
      </c>
      <c r="N198" s="264">
        <v>349.63839000000002</v>
      </c>
      <c r="O198" s="264">
        <v>932.96965</v>
      </c>
      <c r="P198" s="264">
        <v>862.76538000000005</v>
      </c>
      <c r="Q198" s="261">
        <v>927.36171999999999</v>
      </c>
      <c r="R198" s="261">
        <v>927.36171999999999</v>
      </c>
      <c r="S198" s="203">
        <v>0</v>
      </c>
      <c r="T198" s="203">
        <v>0</v>
      </c>
      <c r="U198" s="646"/>
    </row>
    <row r="199" spans="1:21" ht="12.75">
      <c r="A199" s="646"/>
      <c r="B199" s="646"/>
      <c r="C199" s="646"/>
      <c r="D199" s="237" t="s">
        <v>48</v>
      </c>
      <c r="E199" s="209"/>
      <c r="F199" s="209"/>
      <c r="G199" s="209"/>
      <c r="H199" s="209"/>
      <c r="I199" s="184"/>
      <c r="J199" s="184"/>
      <c r="K199" s="184"/>
      <c r="L199" s="184"/>
      <c r="M199" s="184"/>
      <c r="N199" s="264"/>
      <c r="O199" s="264"/>
      <c r="P199" s="264"/>
      <c r="Q199" s="261"/>
      <c r="R199" s="261"/>
      <c r="S199" s="203"/>
      <c r="T199" s="203"/>
      <c r="U199" s="646"/>
    </row>
    <row r="200" spans="1:21" ht="25.5" customHeight="1">
      <c r="A200" s="646"/>
      <c r="B200" s="646"/>
      <c r="C200" s="646"/>
      <c r="D200" s="237" t="s">
        <v>26</v>
      </c>
      <c r="E200" s="209" t="s">
        <v>202</v>
      </c>
      <c r="F200" s="209" t="s">
        <v>112</v>
      </c>
      <c r="G200" s="209">
        <v>1530080230</v>
      </c>
      <c r="H200" s="209" t="s">
        <v>454</v>
      </c>
      <c r="I200" s="184"/>
      <c r="J200" s="184"/>
      <c r="K200" s="184">
        <v>6.3</v>
      </c>
      <c r="L200" s="184">
        <v>6.3</v>
      </c>
      <c r="M200" s="184">
        <v>14.68383</v>
      </c>
      <c r="N200" s="264">
        <v>13.77435</v>
      </c>
      <c r="O200" s="264">
        <v>14.68383</v>
      </c>
      <c r="P200" s="264">
        <v>14.68383</v>
      </c>
      <c r="Q200" s="261">
        <v>75.11139</v>
      </c>
      <c r="R200" s="261">
        <v>75.065439999999995</v>
      </c>
      <c r="S200" s="203">
        <v>0</v>
      </c>
      <c r="T200" s="203">
        <v>0</v>
      </c>
      <c r="U200" s="646"/>
    </row>
    <row r="201" spans="1:21" ht="12.75">
      <c r="A201" s="622"/>
      <c r="B201" s="622"/>
      <c r="C201" s="622"/>
      <c r="D201" s="237" t="s">
        <v>48</v>
      </c>
      <c r="E201" s="209"/>
      <c r="F201" s="209"/>
      <c r="G201" s="209"/>
      <c r="H201" s="209"/>
      <c r="I201" s="184"/>
      <c r="J201" s="184"/>
      <c r="K201" s="184"/>
      <c r="L201" s="184"/>
      <c r="M201" s="184"/>
      <c r="N201" s="264"/>
      <c r="O201" s="264"/>
      <c r="P201" s="264"/>
      <c r="Q201" s="261"/>
      <c r="R201" s="261"/>
      <c r="S201" s="203"/>
      <c r="T201" s="203"/>
      <c r="U201" s="622"/>
    </row>
    <row r="202" spans="1:21" ht="26.25" customHeight="1">
      <c r="A202" s="656"/>
      <c r="B202" s="680" t="s">
        <v>83</v>
      </c>
      <c r="C202" s="652" t="s">
        <v>582</v>
      </c>
      <c r="D202" s="237" t="s">
        <v>26</v>
      </c>
      <c r="E202" s="209" t="s">
        <v>202</v>
      </c>
      <c r="F202" s="209" t="s">
        <v>112</v>
      </c>
      <c r="G202" s="209">
        <v>1530080250</v>
      </c>
      <c r="H202" s="209">
        <v>111</v>
      </c>
      <c r="I202" s="184"/>
      <c r="J202" s="184"/>
      <c r="K202" s="184">
        <v>11.522500000000001</v>
      </c>
      <c r="L202" s="184">
        <v>0</v>
      </c>
      <c r="M202" s="184">
        <v>33.332999999999998</v>
      </c>
      <c r="N202" s="264">
        <v>0</v>
      </c>
      <c r="O202" s="264">
        <v>44.855499999999999</v>
      </c>
      <c r="P202" s="264">
        <v>0</v>
      </c>
      <c r="Q202" s="261">
        <v>56.378</v>
      </c>
      <c r="R202" s="261">
        <v>56.378</v>
      </c>
      <c r="S202" s="203">
        <v>0</v>
      </c>
      <c r="T202" s="203">
        <v>0</v>
      </c>
      <c r="U202" s="652" t="s">
        <v>783</v>
      </c>
    </row>
    <row r="203" spans="1:21" ht="13.5" customHeight="1">
      <c r="A203" s="657"/>
      <c r="B203" s="681"/>
      <c r="C203" s="654"/>
      <c r="D203" s="237" t="s">
        <v>48</v>
      </c>
      <c r="E203" s="209"/>
      <c r="F203" s="209"/>
      <c r="G203" s="209"/>
      <c r="H203" s="209"/>
      <c r="I203" s="184"/>
      <c r="J203" s="184"/>
      <c r="K203" s="184"/>
      <c r="L203" s="184"/>
      <c r="M203" s="184"/>
      <c r="N203" s="264"/>
      <c r="O203" s="264"/>
      <c r="P203" s="264"/>
      <c r="Q203" s="261"/>
      <c r="R203" s="261"/>
      <c r="S203" s="203"/>
      <c r="T203" s="203"/>
      <c r="U203" s="654"/>
    </row>
    <row r="204" spans="1:21" ht="24.75" customHeight="1">
      <c r="A204" s="657"/>
      <c r="B204" s="646"/>
      <c r="C204" s="654"/>
      <c r="D204" s="237" t="s">
        <v>26</v>
      </c>
      <c r="E204" s="209" t="s">
        <v>202</v>
      </c>
      <c r="F204" s="209" t="s">
        <v>112</v>
      </c>
      <c r="G204" s="209">
        <v>1530080250</v>
      </c>
      <c r="H204" s="209">
        <v>119</v>
      </c>
      <c r="I204" s="184"/>
      <c r="J204" s="184"/>
      <c r="K204" s="184">
        <v>0</v>
      </c>
      <c r="L204" s="184">
        <v>0</v>
      </c>
      <c r="M204" s="184">
        <v>17.026</v>
      </c>
      <c r="N204" s="264">
        <v>0</v>
      </c>
      <c r="O204" s="264">
        <v>17.026</v>
      </c>
      <c r="P204" s="264">
        <v>0</v>
      </c>
      <c r="Q204" s="261">
        <v>17.026</v>
      </c>
      <c r="R204" s="261">
        <v>17.026</v>
      </c>
      <c r="S204" s="203">
        <v>0</v>
      </c>
      <c r="T204" s="203">
        <v>0</v>
      </c>
      <c r="U204" s="654"/>
    </row>
    <row r="205" spans="1:21" ht="13.5" customHeight="1">
      <c r="A205" s="662"/>
      <c r="B205" s="622"/>
      <c r="C205" s="655"/>
      <c r="D205" s="237" t="s">
        <v>48</v>
      </c>
      <c r="E205" s="209"/>
      <c r="F205" s="209"/>
      <c r="G205" s="209"/>
      <c r="H205" s="209"/>
      <c r="I205" s="184"/>
      <c r="J205" s="184"/>
      <c r="K205" s="184"/>
      <c r="L205" s="184"/>
      <c r="M205" s="184"/>
      <c r="N205" s="264"/>
      <c r="O205" s="264"/>
      <c r="P205" s="264"/>
      <c r="Q205" s="261"/>
      <c r="R205" s="261"/>
      <c r="S205" s="203"/>
      <c r="T205" s="203"/>
      <c r="U205" s="655"/>
    </row>
    <row r="206" spans="1:21" ht="24.75" customHeight="1">
      <c r="A206" s="656"/>
      <c r="B206" s="680" t="s">
        <v>84</v>
      </c>
      <c r="C206" s="652" t="s">
        <v>204</v>
      </c>
      <c r="D206" s="237" t="s">
        <v>26</v>
      </c>
      <c r="E206" s="209" t="s">
        <v>473</v>
      </c>
      <c r="F206" s="209" t="s">
        <v>112</v>
      </c>
      <c r="G206" s="209">
        <v>1530080280</v>
      </c>
      <c r="H206" s="209">
        <v>111</v>
      </c>
      <c r="I206" s="184"/>
      <c r="J206" s="184"/>
      <c r="K206" s="184">
        <v>56.796999999999997</v>
      </c>
      <c r="L206" s="184">
        <v>0</v>
      </c>
      <c r="M206" s="184">
        <v>106.211</v>
      </c>
      <c r="N206" s="264">
        <v>0</v>
      </c>
      <c r="O206" s="264">
        <v>163.00800000000001</v>
      </c>
      <c r="P206" s="264">
        <v>68.172250000000005</v>
      </c>
      <c r="Q206" s="261">
        <v>219.80600000000001</v>
      </c>
      <c r="R206" s="261">
        <v>219.80600000000001</v>
      </c>
      <c r="S206" s="203">
        <v>0</v>
      </c>
      <c r="T206" s="203">
        <v>0</v>
      </c>
      <c r="U206" s="652" t="s">
        <v>783</v>
      </c>
    </row>
    <row r="207" spans="1:21" ht="12.75">
      <c r="A207" s="657"/>
      <c r="B207" s="681"/>
      <c r="C207" s="654"/>
      <c r="D207" s="237" t="s">
        <v>48</v>
      </c>
      <c r="E207" s="209"/>
      <c r="F207" s="209"/>
      <c r="G207" s="209"/>
      <c r="H207" s="209"/>
      <c r="I207" s="184"/>
      <c r="J207" s="184"/>
      <c r="K207" s="184"/>
      <c r="L207" s="184"/>
      <c r="M207" s="184"/>
      <c r="N207" s="264"/>
      <c r="O207" s="264"/>
      <c r="P207" s="264"/>
      <c r="Q207" s="261"/>
      <c r="R207" s="261"/>
      <c r="S207" s="203"/>
      <c r="T207" s="203"/>
      <c r="U207" s="654"/>
    </row>
    <row r="208" spans="1:21" ht="28.5" customHeight="1">
      <c r="A208" s="646"/>
      <c r="B208" s="646"/>
      <c r="C208" s="646"/>
      <c r="D208" s="237" t="s">
        <v>26</v>
      </c>
      <c r="E208" s="209" t="s">
        <v>473</v>
      </c>
      <c r="F208" s="209" t="s">
        <v>112</v>
      </c>
      <c r="G208" s="209">
        <v>1530080280</v>
      </c>
      <c r="H208" s="209">
        <v>129</v>
      </c>
      <c r="I208" s="184"/>
      <c r="J208" s="184"/>
      <c r="K208" s="184">
        <v>17.152999999999999</v>
      </c>
      <c r="L208" s="184">
        <v>0</v>
      </c>
      <c r="M208" s="184">
        <v>17.152999999999999</v>
      </c>
      <c r="N208" s="264">
        <v>17.152999999999999</v>
      </c>
      <c r="O208" s="264">
        <v>17.152999999999999</v>
      </c>
      <c r="P208" s="264">
        <v>17.152999999999999</v>
      </c>
      <c r="Q208" s="261">
        <v>17.152999999999999</v>
      </c>
      <c r="R208" s="261">
        <v>17.152999999999999</v>
      </c>
      <c r="S208" s="203">
        <v>0</v>
      </c>
      <c r="T208" s="203">
        <v>0</v>
      </c>
      <c r="U208" s="653"/>
    </row>
    <row r="209" spans="1:21" ht="12.75">
      <c r="A209" s="646"/>
      <c r="B209" s="646"/>
      <c r="C209" s="646"/>
      <c r="D209" s="237" t="s">
        <v>48</v>
      </c>
      <c r="E209" s="209"/>
      <c r="F209" s="209"/>
      <c r="G209" s="209"/>
      <c r="H209" s="209"/>
      <c r="I209" s="184"/>
      <c r="J209" s="184"/>
      <c r="K209" s="184"/>
      <c r="L209" s="184"/>
      <c r="M209" s="184"/>
      <c r="N209" s="264"/>
      <c r="O209" s="264"/>
      <c r="P209" s="264"/>
      <c r="Q209" s="261"/>
      <c r="R209" s="261"/>
      <c r="S209" s="203"/>
      <c r="T209" s="203"/>
      <c r="U209" s="653"/>
    </row>
    <row r="210" spans="1:21" ht="27.75" customHeight="1">
      <c r="A210" s="646"/>
      <c r="B210" s="646"/>
      <c r="C210" s="646"/>
      <c r="D210" s="272" t="s">
        <v>26</v>
      </c>
      <c r="E210" s="209" t="s">
        <v>473</v>
      </c>
      <c r="F210" s="209" t="s">
        <v>112</v>
      </c>
      <c r="G210" s="209">
        <v>1530080280</v>
      </c>
      <c r="H210" s="209">
        <v>121</v>
      </c>
      <c r="I210" s="184"/>
      <c r="J210" s="184"/>
      <c r="K210" s="184">
        <v>0</v>
      </c>
      <c r="L210" s="184">
        <v>0</v>
      </c>
      <c r="M210" s="184">
        <v>7.383</v>
      </c>
      <c r="N210" s="264">
        <v>7.383</v>
      </c>
      <c r="O210" s="264">
        <v>7.383</v>
      </c>
      <c r="P210" s="264">
        <v>7.383</v>
      </c>
      <c r="Q210" s="261">
        <v>7.383</v>
      </c>
      <c r="R210" s="261">
        <v>7.383</v>
      </c>
      <c r="S210" s="203">
        <v>0</v>
      </c>
      <c r="T210" s="203">
        <v>0</v>
      </c>
      <c r="U210" s="646"/>
    </row>
    <row r="211" spans="1:21" ht="12.75">
      <c r="A211" s="646"/>
      <c r="B211" s="646"/>
      <c r="C211" s="646"/>
      <c r="D211" s="272" t="s">
        <v>48</v>
      </c>
      <c r="E211" s="209"/>
      <c r="F211" s="209"/>
      <c r="G211" s="209"/>
      <c r="H211" s="209"/>
      <c r="I211" s="184"/>
      <c r="J211" s="184"/>
      <c r="K211" s="184"/>
      <c r="L211" s="184"/>
      <c r="M211" s="184"/>
      <c r="N211" s="264"/>
      <c r="O211" s="264"/>
      <c r="P211" s="264"/>
      <c r="Q211" s="261"/>
      <c r="R211" s="261"/>
      <c r="S211" s="203"/>
      <c r="T211" s="203"/>
      <c r="U211" s="646"/>
    </row>
    <row r="212" spans="1:21" ht="29.25" customHeight="1">
      <c r="A212" s="646"/>
      <c r="B212" s="646"/>
      <c r="C212" s="646"/>
      <c r="D212" s="272" t="s">
        <v>26</v>
      </c>
      <c r="E212" s="209" t="s">
        <v>473</v>
      </c>
      <c r="F212" s="209" t="s">
        <v>112</v>
      </c>
      <c r="G212" s="209">
        <v>1530080280</v>
      </c>
      <c r="H212" s="209">
        <v>119</v>
      </c>
      <c r="I212" s="184"/>
      <c r="J212" s="184"/>
      <c r="K212" s="184">
        <v>0</v>
      </c>
      <c r="L212" s="184">
        <v>0</v>
      </c>
      <c r="M212" s="184">
        <v>17.152999999999999</v>
      </c>
      <c r="N212" s="264">
        <v>0</v>
      </c>
      <c r="O212" s="264">
        <v>34.305999999999997</v>
      </c>
      <c r="P212" s="264">
        <v>30.38015</v>
      </c>
      <c r="Q212" s="261">
        <v>51.457999999999998</v>
      </c>
      <c r="R212" s="261">
        <v>51.457999999999998</v>
      </c>
      <c r="S212" s="203">
        <v>0</v>
      </c>
      <c r="T212" s="203">
        <v>0</v>
      </c>
      <c r="U212" s="646"/>
    </row>
    <row r="213" spans="1:21" ht="13.5" thickBot="1">
      <c r="A213" s="748"/>
      <c r="B213" s="748"/>
      <c r="C213" s="748"/>
      <c r="D213" s="272" t="s">
        <v>48</v>
      </c>
      <c r="E213" s="209"/>
      <c r="F213" s="209"/>
      <c r="G213" s="209"/>
      <c r="H213" s="209"/>
      <c r="I213" s="184"/>
      <c r="J213" s="184"/>
      <c r="K213" s="184"/>
      <c r="L213" s="184"/>
      <c r="M213" s="184"/>
      <c r="N213" s="264"/>
      <c r="O213" s="264"/>
      <c r="P213" s="264"/>
      <c r="Q213" s="261"/>
      <c r="R213" s="261"/>
      <c r="S213" s="203"/>
      <c r="T213" s="203"/>
      <c r="U213" s="622"/>
    </row>
    <row r="214" spans="1:21" ht="114.75" customHeight="1">
      <c r="A214" s="708">
        <v>7</v>
      </c>
      <c r="B214" s="677" t="s">
        <v>73</v>
      </c>
      <c r="C214" s="677" t="s">
        <v>431</v>
      </c>
      <c r="D214" s="241" t="s">
        <v>26</v>
      </c>
      <c r="E214" s="242" t="s">
        <v>309</v>
      </c>
      <c r="F214" s="242" t="s">
        <v>205</v>
      </c>
      <c r="G214" s="242" t="s">
        <v>528</v>
      </c>
      <c r="H214" s="242" t="s">
        <v>78</v>
      </c>
      <c r="I214" s="266">
        <v>1483.2</v>
      </c>
      <c r="J214" s="266">
        <v>1483.2</v>
      </c>
      <c r="K214" s="266">
        <f>K216+K218</f>
        <v>0</v>
      </c>
      <c r="L214" s="266">
        <f t="shared" ref="L214:P214" si="61">L216+L218</f>
        <v>0</v>
      </c>
      <c r="M214" s="266">
        <f t="shared" si="61"/>
        <v>40</v>
      </c>
      <c r="N214" s="266">
        <f t="shared" si="61"/>
        <v>32.168379999999999</v>
      </c>
      <c r="O214" s="472">
        <f t="shared" si="61"/>
        <v>46.268380000000001</v>
      </c>
      <c r="P214" s="472">
        <f t="shared" si="61"/>
        <v>46.268380000000001</v>
      </c>
      <c r="Q214" s="472">
        <f>Q216+Q218+Q220</f>
        <v>1111.0034800000001</v>
      </c>
      <c r="R214" s="472">
        <f t="shared" ref="R214:T214" si="62">R216+R218+R220</f>
        <v>1111.0034800000001</v>
      </c>
      <c r="S214" s="472">
        <f t="shared" si="62"/>
        <v>200</v>
      </c>
      <c r="T214" s="472">
        <f t="shared" si="62"/>
        <v>200</v>
      </c>
      <c r="U214" s="736" t="s">
        <v>858</v>
      </c>
    </row>
    <row r="215" spans="1:21" ht="15" customHeight="1" thickBot="1">
      <c r="A215" s="709"/>
      <c r="B215" s="678"/>
      <c r="C215" s="678"/>
      <c r="D215" s="243" t="s">
        <v>48</v>
      </c>
      <c r="E215" s="244"/>
      <c r="F215" s="244"/>
      <c r="G215" s="244"/>
      <c r="H215" s="244"/>
      <c r="I215" s="267"/>
      <c r="J215" s="267"/>
      <c r="K215" s="267"/>
      <c r="L215" s="267"/>
      <c r="M215" s="267"/>
      <c r="N215" s="267"/>
      <c r="O215" s="473"/>
      <c r="P215" s="473"/>
      <c r="Q215" s="473"/>
      <c r="R215" s="267"/>
      <c r="S215" s="267"/>
      <c r="T215" s="267"/>
      <c r="U215" s="737"/>
    </row>
    <row r="216" spans="1:21" ht="222" customHeight="1">
      <c r="A216" s="706"/>
      <c r="B216" s="661" t="s">
        <v>102</v>
      </c>
      <c r="C216" s="655" t="s">
        <v>222</v>
      </c>
      <c r="D216" s="245" t="s">
        <v>26</v>
      </c>
      <c r="E216" s="246" t="s">
        <v>309</v>
      </c>
      <c r="F216" s="246" t="s">
        <v>205</v>
      </c>
      <c r="G216" s="246" t="s">
        <v>527</v>
      </c>
      <c r="H216" s="246" t="s">
        <v>143</v>
      </c>
      <c r="I216" s="195"/>
      <c r="J216" s="195"/>
      <c r="K216" s="195">
        <v>0</v>
      </c>
      <c r="L216" s="195">
        <v>0</v>
      </c>
      <c r="M216" s="195">
        <v>40</v>
      </c>
      <c r="N216" s="195">
        <v>32.168379999999999</v>
      </c>
      <c r="O216" s="354">
        <v>46.268380000000001</v>
      </c>
      <c r="P216" s="354">
        <v>46.268380000000001</v>
      </c>
      <c r="Q216" s="357">
        <v>46.268380000000001</v>
      </c>
      <c r="R216" s="352">
        <v>46.268380000000001</v>
      </c>
      <c r="S216" s="205">
        <v>60</v>
      </c>
      <c r="T216" s="205">
        <v>60</v>
      </c>
      <c r="U216" s="654" t="s">
        <v>876</v>
      </c>
    </row>
    <row r="217" spans="1:21" ht="16.5" customHeight="1">
      <c r="A217" s="707"/>
      <c r="B217" s="650"/>
      <c r="C217" s="692"/>
      <c r="D217" s="237" t="s">
        <v>48</v>
      </c>
      <c r="E217" s="209"/>
      <c r="F217" s="209"/>
      <c r="G217" s="209"/>
      <c r="H217" s="209"/>
      <c r="I217" s="184"/>
      <c r="J217" s="184"/>
      <c r="K217" s="184"/>
      <c r="L217" s="184"/>
      <c r="M217" s="184"/>
      <c r="N217" s="184"/>
      <c r="O217" s="264"/>
      <c r="P217" s="264"/>
      <c r="Q217" s="355"/>
      <c r="R217" s="261"/>
      <c r="S217" s="203"/>
      <c r="T217" s="203"/>
      <c r="U217" s="739"/>
    </row>
    <row r="218" spans="1:21" ht="33.75" customHeight="1">
      <c r="A218" s="656"/>
      <c r="B218" s="650" t="s">
        <v>82</v>
      </c>
      <c r="C218" s="652" t="s">
        <v>871</v>
      </c>
      <c r="D218" s="237" t="s">
        <v>676</v>
      </c>
      <c r="E218" s="209" t="s">
        <v>309</v>
      </c>
      <c r="F218" s="209" t="s">
        <v>205</v>
      </c>
      <c r="G218" s="209" t="s">
        <v>527</v>
      </c>
      <c r="H218" s="209">
        <v>811</v>
      </c>
      <c r="I218" s="184"/>
      <c r="J218" s="184"/>
      <c r="K218" s="184">
        <v>0</v>
      </c>
      <c r="L218" s="184">
        <v>0</v>
      </c>
      <c r="M218" s="184">
        <v>0</v>
      </c>
      <c r="N218" s="184">
        <v>0</v>
      </c>
      <c r="O218" s="264">
        <v>0</v>
      </c>
      <c r="P218" s="264">
        <v>0</v>
      </c>
      <c r="Q218" s="355">
        <v>1000</v>
      </c>
      <c r="R218" s="261">
        <v>1000</v>
      </c>
      <c r="S218" s="203">
        <v>0</v>
      </c>
      <c r="T218" s="203">
        <v>0</v>
      </c>
      <c r="U218" s="652" t="s">
        <v>875</v>
      </c>
    </row>
    <row r="219" spans="1:21" ht="15.75" customHeight="1">
      <c r="A219" s="657"/>
      <c r="B219" s="658"/>
      <c r="C219" s="655"/>
      <c r="D219" s="237" t="s">
        <v>48</v>
      </c>
      <c r="E219" s="209"/>
      <c r="F219" s="209"/>
      <c r="G219" s="209"/>
      <c r="H219" s="209"/>
      <c r="I219" s="184"/>
      <c r="J219" s="184"/>
      <c r="K219" s="184"/>
      <c r="L219" s="184"/>
      <c r="M219" s="184"/>
      <c r="N219" s="184"/>
      <c r="O219" s="264"/>
      <c r="P219" s="264"/>
      <c r="Q219" s="355"/>
      <c r="R219" s="261"/>
      <c r="S219" s="203"/>
      <c r="T219" s="203"/>
      <c r="U219" s="744"/>
    </row>
    <row r="220" spans="1:21" ht="40.5" customHeight="1">
      <c r="A220" s="657"/>
      <c r="B220" s="646"/>
      <c r="C220" s="652" t="s">
        <v>874</v>
      </c>
      <c r="D220" s="457" t="s">
        <v>676</v>
      </c>
      <c r="E220" s="209" t="s">
        <v>309</v>
      </c>
      <c r="F220" s="209" t="s">
        <v>205</v>
      </c>
      <c r="G220" s="209" t="s">
        <v>527</v>
      </c>
      <c r="H220" s="209">
        <v>811</v>
      </c>
      <c r="I220" s="184"/>
      <c r="J220" s="184"/>
      <c r="K220" s="184">
        <v>0</v>
      </c>
      <c r="L220" s="184">
        <v>0</v>
      </c>
      <c r="M220" s="184">
        <v>0</v>
      </c>
      <c r="N220" s="184">
        <v>0</v>
      </c>
      <c r="O220" s="264">
        <v>0</v>
      </c>
      <c r="P220" s="264">
        <v>0</v>
      </c>
      <c r="Q220" s="355">
        <v>64.735100000000003</v>
      </c>
      <c r="R220" s="261">
        <v>64.735100000000003</v>
      </c>
      <c r="S220" s="203">
        <v>140</v>
      </c>
      <c r="T220" s="203">
        <v>140</v>
      </c>
      <c r="U220" s="745"/>
    </row>
    <row r="221" spans="1:21" ht="15.75" customHeight="1">
      <c r="A221" s="662"/>
      <c r="B221" s="622"/>
      <c r="C221" s="655"/>
      <c r="D221" s="457" t="s">
        <v>48</v>
      </c>
      <c r="E221" s="209"/>
      <c r="F221" s="209"/>
      <c r="G221" s="209"/>
      <c r="H221" s="209"/>
      <c r="I221" s="184"/>
      <c r="J221" s="184"/>
      <c r="K221" s="184"/>
      <c r="L221" s="184"/>
      <c r="M221" s="184"/>
      <c r="N221" s="184"/>
      <c r="O221" s="264"/>
      <c r="P221" s="264"/>
      <c r="Q221" s="355"/>
      <c r="R221" s="261"/>
      <c r="S221" s="203"/>
      <c r="T221" s="203"/>
      <c r="U221" s="746"/>
    </row>
    <row r="222" spans="1:21" ht="84" customHeight="1">
      <c r="A222" s="673">
        <v>8</v>
      </c>
      <c r="B222" s="667" t="s">
        <v>73</v>
      </c>
      <c r="C222" s="672" t="s">
        <v>432</v>
      </c>
      <c r="D222" s="235" t="s">
        <v>26</v>
      </c>
      <c r="E222" s="27" t="s">
        <v>319</v>
      </c>
      <c r="F222" s="27" t="s">
        <v>320</v>
      </c>
      <c r="G222" s="27" t="s">
        <v>321</v>
      </c>
      <c r="H222" s="27"/>
      <c r="I222" s="260">
        <f>I224+I290</f>
        <v>649106.89</v>
      </c>
      <c r="J222" s="260">
        <f>J224+J290</f>
        <v>445610.93</v>
      </c>
      <c r="K222" s="260">
        <f>K224+K290</f>
        <v>123339.61397000001</v>
      </c>
      <c r="L222" s="260">
        <f t="shared" ref="L222:T222" si="63">L224+L290</f>
        <v>92591.827090000006</v>
      </c>
      <c r="M222" s="260">
        <f t="shared" si="63"/>
        <v>477840.81171999994</v>
      </c>
      <c r="N222" s="260">
        <f t="shared" si="63"/>
        <v>248181.88141</v>
      </c>
      <c r="O222" s="474">
        <f t="shared" si="63"/>
        <v>583257.21263000008</v>
      </c>
      <c r="P222" s="474">
        <f t="shared" si="63"/>
        <v>358145.45148000005</v>
      </c>
      <c r="Q222" s="474">
        <f t="shared" si="63"/>
        <v>681796.12788999989</v>
      </c>
      <c r="R222" s="474">
        <f t="shared" si="63"/>
        <v>503884.81464000006</v>
      </c>
      <c r="S222" s="474">
        <f t="shared" si="63"/>
        <v>485456.83961999998</v>
      </c>
      <c r="T222" s="474">
        <f t="shared" si="63"/>
        <v>485729.83961999998</v>
      </c>
      <c r="U222" s="688" t="s">
        <v>900</v>
      </c>
    </row>
    <row r="223" spans="1:21" ht="15" customHeight="1">
      <c r="A223" s="669"/>
      <c r="B223" s="672"/>
      <c r="C223" s="672"/>
      <c r="D223" s="235" t="s">
        <v>48</v>
      </c>
      <c r="E223" s="27"/>
      <c r="F223" s="27"/>
      <c r="G223" s="27"/>
      <c r="H223" s="27"/>
      <c r="I223" s="260"/>
      <c r="J223" s="260"/>
      <c r="K223" s="260"/>
      <c r="L223" s="260"/>
      <c r="M223" s="260"/>
      <c r="N223" s="260"/>
      <c r="O223" s="474"/>
      <c r="P223" s="474"/>
      <c r="Q223" s="474"/>
      <c r="R223" s="260"/>
      <c r="S223" s="260"/>
      <c r="T223" s="260"/>
      <c r="U223" s="688"/>
    </row>
    <row r="224" spans="1:21" ht="103.5" customHeight="1">
      <c r="A224" s="659" t="s">
        <v>195</v>
      </c>
      <c r="B224" s="663" t="s">
        <v>106</v>
      </c>
      <c r="C224" s="663" t="s">
        <v>230</v>
      </c>
      <c r="D224" s="240" t="s">
        <v>26</v>
      </c>
      <c r="E224" s="208" t="s">
        <v>319</v>
      </c>
      <c r="F224" s="208" t="s">
        <v>320</v>
      </c>
      <c r="G224" s="208" t="s">
        <v>536</v>
      </c>
      <c r="H224" s="208" t="s">
        <v>78</v>
      </c>
      <c r="I224" s="84">
        <v>628941.06000000006</v>
      </c>
      <c r="J224" s="84">
        <v>429012.05</v>
      </c>
      <c r="K224" s="84">
        <f>K236+K238+K240+K242+K244+K246+K248+K250+K252+K254+K256+K258+K260+K262+K264+K266+K268+K270+K272+K274+K276</f>
        <v>120126.42182</v>
      </c>
      <c r="L224" s="84">
        <f>L236+L238+L240+L242+L244+L246+L248+L250+L252+L254+L256+L258+L260+L262+L264+L266+L268+L270+L272+L274+L276</f>
        <v>90071.813510000007</v>
      </c>
      <c r="M224" s="84">
        <f>M226+M228+M230+M232+M234+M236+M238+M240+M242+M244+M246+M248+M250+M252+M254+M256+M258+M260+M262+M264+M266+M268+M270+M272+M274+M276+M278+M280+M282+M284+M286</f>
        <v>470648.56789999997</v>
      </c>
      <c r="N224" s="84">
        <f t="shared" ref="N224" si="64">N226+N228+N230+N232+N234+N236+N238+N240+N242+N244+N246+N248+N250+N252+N254+N256+N258+N260+N262+N264+N266+N268+N270+N272+N274+N276+N278+N280+N282+N284+N286</f>
        <v>243615.66068</v>
      </c>
      <c r="O224" s="265">
        <f>O226+O228+O230+O232+O234+O236+O238+O240+O242+O244+O246+O248+O250+O252+O254+O256+O258+O260+O262+O264+O266+O268+O270+O272+O274+O276+O278+O280+O282+O284+O286+O288</f>
        <v>573973.66701000009</v>
      </c>
      <c r="P224" s="265">
        <f t="shared" ref="P224" si="65">P226+P228+P230+P232+P234+P236+P238+P240+P242+P244+P246+P248+P250+P252+P254+P256+P258+P260+P262+P264+P266+P268+P270+P272+P274+P276+P278+P280+P282+P284+P286+P288</f>
        <v>350526.57485000003</v>
      </c>
      <c r="Q224" s="265">
        <f>Q226+Q228+Q230+Q232+Q234+Q236+Q238+Q240+Q242+Q244+Q246+Q248+Q250+Q252+Q254+Q256+Q258+Q260+Q262+Q264+Q266+Q268+Q270+Q272+Q274+Q276+Q278+Q280+Q282+Q284+Q286+Q288</f>
        <v>670431.42346999992</v>
      </c>
      <c r="R224" s="265">
        <f>R226+R228+R230+R232+R234+R236+R238+R240+R242+R244+R246+R248+R250+R252+R254+R256+R258+R260+R262+R264+R266+R268+R270+R272+R274+R276+R278+R280+R282+R284+R286+R288</f>
        <v>493097.83753000008</v>
      </c>
      <c r="S224" s="265">
        <f t="shared" ref="S224:T224" si="66">S226+S228+S230+S232+S234+S236+S238+S240+S242+S244+S246+S248+S250+S252+S254+S256+S258+S260+S262+S264+S266+S268+S270+S272+S274+S276+S278+S280+S282+S284+S286+S288</f>
        <v>478625.40161999996</v>
      </c>
      <c r="T224" s="265">
        <f t="shared" si="66"/>
        <v>478898.40161999996</v>
      </c>
      <c r="U224" s="687" t="s">
        <v>898</v>
      </c>
    </row>
    <row r="225" spans="1:21" ht="12.75" customHeight="1">
      <c r="A225" s="660"/>
      <c r="B225" s="663"/>
      <c r="C225" s="663"/>
      <c r="D225" s="240" t="s">
        <v>48</v>
      </c>
      <c r="E225" s="208"/>
      <c r="F225" s="208"/>
      <c r="G225" s="208"/>
      <c r="H225" s="208"/>
      <c r="I225" s="261"/>
      <c r="J225" s="261"/>
      <c r="K225" s="261"/>
      <c r="L225" s="261"/>
      <c r="M225" s="261"/>
      <c r="N225" s="261"/>
      <c r="O225" s="475"/>
      <c r="P225" s="475"/>
      <c r="Q225" s="355"/>
      <c r="R225" s="261"/>
      <c r="S225" s="261"/>
      <c r="T225" s="261"/>
      <c r="U225" s="687"/>
    </row>
    <row r="226" spans="1:21" ht="111.75" customHeight="1">
      <c r="A226" s="656"/>
      <c r="B226" s="650" t="s">
        <v>102</v>
      </c>
      <c r="C226" s="650" t="s">
        <v>731</v>
      </c>
      <c r="D226" s="301" t="s">
        <v>26</v>
      </c>
      <c r="E226" s="306" t="s">
        <v>319</v>
      </c>
      <c r="F226" s="306" t="s">
        <v>320</v>
      </c>
      <c r="G226" s="306" t="s">
        <v>736</v>
      </c>
      <c r="H226" s="306">
        <v>611</v>
      </c>
      <c r="I226" s="184"/>
      <c r="J226" s="184"/>
      <c r="K226" s="184">
        <v>0</v>
      </c>
      <c r="L226" s="184">
        <v>0</v>
      </c>
      <c r="M226" s="184">
        <v>335.233</v>
      </c>
      <c r="N226" s="184">
        <v>335.233</v>
      </c>
      <c r="O226" s="264">
        <v>335.233</v>
      </c>
      <c r="P226" s="264">
        <v>335.233</v>
      </c>
      <c r="Q226" s="355">
        <v>690.42</v>
      </c>
      <c r="R226" s="261">
        <v>690.42</v>
      </c>
      <c r="S226" s="184">
        <v>0</v>
      </c>
      <c r="T226" s="184">
        <v>0</v>
      </c>
      <c r="U226" s="650" t="s">
        <v>789</v>
      </c>
    </row>
    <row r="227" spans="1:21" ht="12.75" customHeight="1">
      <c r="A227" s="657"/>
      <c r="B227" s="658"/>
      <c r="C227" s="661"/>
      <c r="D227" s="301" t="s">
        <v>48</v>
      </c>
      <c r="E227" s="82"/>
      <c r="F227" s="82"/>
      <c r="G227" s="82"/>
      <c r="H227" s="82"/>
      <c r="I227" s="184"/>
      <c r="J227" s="184"/>
      <c r="K227" s="184"/>
      <c r="L227" s="184"/>
      <c r="M227" s="184"/>
      <c r="N227" s="184"/>
      <c r="O227" s="264"/>
      <c r="P227" s="264"/>
      <c r="Q227" s="355"/>
      <c r="R227" s="261"/>
      <c r="S227" s="184"/>
      <c r="T227" s="184"/>
      <c r="U227" s="658"/>
    </row>
    <row r="228" spans="1:21" ht="105.75" customHeight="1">
      <c r="A228" s="646"/>
      <c r="B228" s="646"/>
      <c r="C228" s="650" t="s">
        <v>731</v>
      </c>
      <c r="D228" s="301" t="s">
        <v>26</v>
      </c>
      <c r="E228" s="306" t="s">
        <v>319</v>
      </c>
      <c r="F228" s="306" t="s">
        <v>159</v>
      </c>
      <c r="G228" s="306" t="s">
        <v>736</v>
      </c>
      <c r="H228" s="306">
        <v>611</v>
      </c>
      <c r="I228" s="184"/>
      <c r="J228" s="184"/>
      <c r="K228" s="184">
        <v>0</v>
      </c>
      <c r="L228" s="184">
        <v>0</v>
      </c>
      <c r="M228" s="184">
        <v>993.58199999999999</v>
      </c>
      <c r="N228" s="184">
        <v>993.58199999999999</v>
      </c>
      <c r="O228" s="264">
        <v>993.58199999999999</v>
      </c>
      <c r="P228" s="264">
        <v>993.58199999999999</v>
      </c>
      <c r="Q228" s="355">
        <v>1991.914</v>
      </c>
      <c r="R228" s="261">
        <v>1991.914</v>
      </c>
      <c r="S228" s="184">
        <v>0</v>
      </c>
      <c r="T228" s="184">
        <v>0</v>
      </c>
      <c r="U228" s="646"/>
    </row>
    <row r="229" spans="1:21" ht="12.75" customHeight="1">
      <c r="A229" s="646"/>
      <c r="B229" s="646"/>
      <c r="C229" s="661"/>
      <c r="D229" s="301" t="s">
        <v>48</v>
      </c>
      <c r="E229" s="82"/>
      <c r="F229" s="82"/>
      <c r="G229" s="82"/>
      <c r="H229" s="82"/>
      <c r="I229" s="184"/>
      <c r="J229" s="184"/>
      <c r="K229" s="184"/>
      <c r="L229" s="184"/>
      <c r="M229" s="184"/>
      <c r="N229" s="184"/>
      <c r="O229" s="264"/>
      <c r="P229" s="264"/>
      <c r="Q229" s="355"/>
      <c r="R229" s="261"/>
      <c r="S229" s="184"/>
      <c r="T229" s="184"/>
      <c r="U229" s="646"/>
    </row>
    <row r="230" spans="1:21" ht="104.25" customHeight="1">
      <c r="A230" s="646"/>
      <c r="B230" s="646"/>
      <c r="C230" s="650" t="s">
        <v>731</v>
      </c>
      <c r="D230" s="301" t="s">
        <v>26</v>
      </c>
      <c r="E230" s="306" t="s">
        <v>319</v>
      </c>
      <c r="F230" s="306" t="s">
        <v>748</v>
      </c>
      <c r="G230" s="306" t="s">
        <v>736</v>
      </c>
      <c r="H230" s="306">
        <v>611</v>
      </c>
      <c r="I230" s="184"/>
      <c r="J230" s="184"/>
      <c r="K230" s="184">
        <v>0</v>
      </c>
      <c r="L230" s="184">
        <v>0</v>
      </c>
      <c r="M230" s="184">
        <v>88.433999999999997</v>
      </c>
      <c r="N230" s="184">
        <v>88.433999999999997</v>
      </c>
      <c r="O230" s="264">
        <v>88.433999999999997</v>
      </c>
      <c r="P230" s="264">
        <v>88.433999999999997</v>
      </c>
      <c r="Q230" s="355">
        <v>176.86799999999999</v>
      </c>
      <c r="R230" s="261">
        <v>176.86799999999999</v>
      </c>
      <c r="S230" s="184">
        <v>0</v>
      </c>
      <c r="T230" s="184">
        <v>0</v>
      </c>
      <c r="U230" s="646"/>
    </row>
    <row r="231" spans="1:21" ht="12.75" customHeight="1">
      <c r="A231" s="646"/>
      <c r="B231" s="646"/>
      <c r="C231" s="661"/>
      <c r="D231" s="301" t="s">
        <v>48</v>
      </c>
      <c r="E231" s="82"/>
      <c r="F231" s="82"/>
      <c r="G231" s="82"/>
      <c r="H231" s="82"/>
      <c r="I231" s="184"/>
      <c r="J231" s="184"/>
      <c r="K231" s="184"/>
      <c r="L231" s="184"/>
      <c r="M231" s="184"/>
      <c r="N231" s="184"/>
      <c r="O231" s="264"/>
      <c r="P231" s="264"/>
      <c r="Q231" s="355"/>
      <c r="R231" s="261"/>
      <c r="S231" s="184"/>
      <c r="T231" s="184"/>
      <c r="U231" s="646"/>
    </row>
    <row r="232" spans="1:21" ht="108" customHeight="1">
      <c r="A232" s="646"/>
      <c r="B232" s="646"/>
      <c r="C232" s="650" t="s">
        <v>731</v>
      </c>
      <c r="D232" s="301" t="s">
        <v>26</v>
      </c>
      <c r="E232" s="306" t="s">
        <v>319</v>
      </c>
      <c r="F232" s="306" t="s">
        <v>163</v>
      </c>
      <c r="G232" s="306" t="s">
        <v>736</v>
      </c>
      <c r="H232" s="306">
        <v>611</v>
      </c>
      <c r="I232" s="184"/>
      <c r="J232" s="184"/>
      <c r="K232" s="184">
        <v>0</v>
      </c>
      <c r="L232" s="184">
        <v>0</v>
      </c>
      <c r="M232" s="184">
        <v>36.414000000000001</v>
      </c>
      <c r="N232" s="184">
        <v>36.414000000000001</v>
      </c>
      <c r="O232" s="264">
        <v>36.414000000000001</v>
      </c>
      <c r="P232" s="264">
        <v>36.414000000000001</v>
      </c>
      <c r="Q232" s="355">
        <v>62.427999999999997</v>
      </c>
      <c r="R232" s="261">
        <v>62.427999999999997</v>
      </c>
      <c r="S232" s="184">
        <v>0</v>
      </c>
      <c r="T232" s="184">
        <v>0</v>
      </c>
      <c r="U232" s="646"/>
    </row>
    <row r="233" spans="1:21" ht="12.75" customHeight="1">
      <c r="A233" s="622"/>
      <c r="B233" s="622"/>
      <c r="C233" s="661"/>
      <c r="D233" s="301" t="s">
        <v>48</v>
      </c>
      <c r="E233" s="82"/>
      <c r="F233" s="82"/>
      <c r="G233" s="82"/>
      <c r="H233" s="82"/>
      <c r="I233" s="184"/>
      <c r="J233" s="184"/>
      <c r="K233" s="184"/>
      <c r="L233" s="184"/>
      <c r="M233" s="184"/>
      <c r="N233" s="184"/>
      <c r="O233" s="264"/>
      <c r="P233" s="264"/>
      <c r="Q233" s="355"/>
      <c r="R233" s="261"/>
      <c r="S233" s="184"/>
      <c r="T233" s="184"/>
      <c r="U233" s="622"/>
    </row>
    <row r="234" spans="1:21" ht="42" customHeight="1">
      <c r="A234" s="656"/>
      <c r="B234" s="650" t="s">
        <v>82</v>
      </c>
      <c r="C234" s="650" t="s">
        <v>746</v>
      </c>
      <c r="D234" s="301" t="s">
        <v>26</v>
      </c>
      <c r="E234" s="306" t="s">
        <v>319</v>
      </c>
      <c r="F234" s="306" t="s">
        <v>748</v>
      </c>
      <c r="G234" s="306" t="s">
        <v>749</v>
      </c>
      <c r="H234" s="306" t="s">
        <v>113</v>
      </c>
      <c r="I234" s="184"/>
      <c r="J234" s="184"/>
      <c r="K234" s="184">
        <v>0</v>
      </c>
      <c r="L234" s="184">
        <v>0</v>
      </c>
      <c r="M234" s="184">
        <v>83.17</v>
      </c>
      <c r="N234" s="184">
        <v>83.17</v>
      </c>
      <c r="O234" s="264">
        <v>83.17</v>
      </c>
      <c r="P234" s="264">
        <v>83.17</v>
      </c>
      <c r="Q234" s="355">
        <v>83.17</v>
      </c>
      <c r="R234" s="261">
        <v>83.17</v>
      </c>
      <c r="S234" s="184">
        <v>0</v>
      </c>
      <c r="T234" s="184">
        <v>0</v>
      </c>
      <c r="U234" s="650" t="s">
        <v>790</v>
      </c>
    </row>
    <row r="235" spans="1:21" ht="12.75" customHeight="1">
      <c r="A235" s="662"/>
      <c r="B235" s="661"/>
      <c r="C235" s="661"/>
      <c r="D235" s="301" t="s">
        <v>48</v>
      </c>
      <c r="E235" s="306"/>
      <c r="F235" s="306"/>
      <c r="G235" s="306"/>
      <c r="H235" s="306"/>
      <c r="I235" s="184"/>
      <c r="J235" s="184"/>
      <c r="K235" s="184"/>
      <c r="L235" s="184"/>
      <c r="M235" s="184"/>
      <c r="N235" s="184"/>
      <c r="O235" s="264"/>
      <c r="P235" s="264"/>
      <c r="Q235" s="355"/>
      <c r="R235" s="261"/>
      <c r="S235" s="184"/>
      <c r="T235" s="184"/>
      <c r="U235" s="661"/>
    </row>
    <row r="236" spans="1:21" ht="34.5" customHeight="1">
      <c r="A236" s="656"/>
      <c r="B236" s="650" t="s">
        <v>83</v>
      </c>
      <c r="C236" s="650" t="s">
        <v>572</v>
      </c>
      <c r="D236" s="237" t="s">
        <v>26</v>
      </c>
      <c r="E236" s="82" t="s">
        <v>319</v>
      </c>
      <c r="F236" s="82" t="s">
        <v>163</v>
      </c>
      <c r="G236" s="82" t="s">
        <v>573</v>
      </c>
      <c r="H236" s="82" t="s">
        <v>114</v>
      </c>
      <c r="I236" s="184"/>
      <c r="J236" s="184"/>
      <c r="K236" s="184">
        <v>0</v>
      </c>
      <c r="L236" s="184">
        <v>0</v>
      </c>
      <c r="M236" s="184">
        <v>4858.5</v>
      </c>
      <c r="N236" s="184">
        <v>2133.0092300000001</v>
      </c>
      <c r="O236" s="264">
        <v>4858.5</v>
      </c>
      <c r="P236" s="264">
        <v>4858.0076399999998</v>
      </c>
      <c r="Q236" s="355">
        <v>4858.5</v>
      </c>
      <c r="R236" s="261">
        <v>4858.0076399999998</v>
      </c>
      <c r="S236" s="184">
        <v>4585.5</v>
      </c>
      <c r="T236" s="184">
        <v>4858.5</v>
      </c>
      <c r="U236" s="697" t="s">
        <v>791</v>
      </c>
    </row>
    <row r="237" spans="1:21" ht="12.75" customHeight="1">
      <c r="A237" s="657"/>
      <c r="B237" s="658"/>
      <c r="C237" s="661"/>
      <c r="D237" s="237" t="s">
        <v>48</v>
      </c>
      <c r="E237" s="82"/>
      <c r="F237" s="82"/>
      <c r="G237" s="82"/>
      <c r="H237" s="82"/>
      <c r="I237" s="184"/>
      <c r="J237" s="184"/>
      <c r="K237" s="184"/>
      <c r="L237" s="184"/>
      <c r="M237" s="184"/>
      <c r="N237" s="184"/>
      <c r="O237" s="264"/>
      <c r="P237" s="264"/>
      <c r="Q237" s="355"/>
      <c r="R237" s="261"/>
      <c r="S237" s="184"/>
      <c r="T237" s="184"/>
      <c r="U237" s="698"/>
    </row>
    <row r="238" spans="1:21" ht="46.5" customHeight="1">
      <c r="A238" s="646"/>
      <c r="B238" s="646"/>
      <c r="C238" s="650" t="s">
        <v>575</v>
      </c>
      <c r="D238" s="237" t="s">
        <v>26</v>
      </c>
      <c r="E238" s="82" t="s">
        <v>319</v>
      </c>
      <c r="F238" s="82" t="s">
        <v>163</v>
      </c>
      <c r="G238" s="82" t="s">
        <v>576</v>
      </c>
      <c r="H238" s="82" t="s">
        <v>114</v>
      </c>
      <c r="I238" s="184"/>
      <c r="J238" s="184"/>
      <c r="K238" s="184">
        <v>0</v>
      </c>
      <c r="L238" s="184">
        <v>0</v>
      </c>
      <c r="M238" s="184">
        <v>1044.2929099999999</v>
      </c>
      <c r="N238" s="184">
        <v>0</v>
      </c>
      <c r="O238" s="264">
        <v>2324.5479099999998</v>
      </c>
      <c r="P238" s="264">
        <v>2318.9699099999998</v>
      </c>
      <c r="Q238" s="355">
        <v>2318.9699099999998</v>
      </c>
      <c r="R238" s="261">
        <v>2318.9699099999998</v>
      </c>
      <c r="S238" s="184">
        <v>2931.777</v>
      </c>
      <c r="T238" s="184">
        <v>2931.777</v>
      </c>
      <c r="U238" s="697" t="s">
        <v>792</v>
      </c>
    </row>
    <row r="239" spans="1:21" ht="12.75" customHeight="1">
      <c r="A239" s="622"/>
      <c r="B239" s="622"/>
      <c r="C239" s="661"/>
      <c r="D239" s="237" t="s">
        <v>48</v>
      </c>
      <c r="E239" s="82"/>
      <c r="F239" s="82"/>
      <c r="G239" s="82"/>
      <c r="H239" s="82"/>
      <c r="I239" s="184"/>
      <c r="J239" s="184"/>
      <c r="K239" s="184"/>
      <c r="L239" s="184"/>
      <c r="M239" s="184"/>
      <c r="N239" s="184"/>
      <c r="O239" s="264"/>
      <c r="P239" s="264"/>
      <c r="Q239" s="355"/>
      <c r="R239" s="261"/>
      <c r="S239" s="184"/>
      <c r="T239" s="184"/>
      <c r="U239" s="698"/>
    </row>
    <row r="240" spans="1:21" ht="230.25" customHeight="1">
      <c r="A240" s="674"/>
      <c r="B240" s="650" t="s">
        <v>84</v>
      </c>
      <c r="C240" s="650" t="s">
        <v>485</v>
      </c>
      <c r="D240" s="237" t="s">
        <v>26</v>
      </c>
      <c r="E240" s="82" t="s">
        <v>319</v>
      </c>
      <c r="F240" s="82" t="s">
        <v>320</v>
      </c>
      <c r="G240" s="82" t="s">
        <v>486</v>
      </c>
      <c r="H240" s="82" t="s">
        <v>113</v>
      </c>
      <c r="I240" s="184"/>
      <c r="J240" s="184"/>
      <c r="K240" s="184">
        <v>8231.2858199999991</v>
      </c>
      <c r="L240" s="184">
        <v>7501.3632100000004</v>
      </c>
      <c r="M240" s="184">
        <v>23927.167600000001</v>
      </c>
      <c r="N240" s="184">
        <v>19292.172139999999</v>
      </c>
      <c r="O240" s="264">
        <v>30042.949570000001</v>
      </c>
      <c r="P240" s="264">
        <v>27872.858769999999</v>
      </c>
      <c r="Q240" s="355">
        <v>38853.800000000003</v>
      </c>
      <c r="R240" s="261">
        <v>37940.800000000003</v>
      </c>
      <c r="S240" s="184">
        <v>37988.6</v>
      </c>
      <c r="T240" s="184">
        <v>37988.6</v>
      </c>
      <c r="U240" s="696" t="s">
        <v>793</v>
      </c>
    </row>
    <row r="241" spans="1:21" ht="12.75" customHeight="1">
      <c r="A241" s="676"/>
      <c r="B241" s="658"/>
      <c r="C241" s="661"/>
      <c r="D241" s="237" t="s">
        <v>48</v>
      </c>
      <c r="E241" s="82"/>
      <c r="F241" s="82"/>
      <c r="G241" s="82"/>
      <c r="H241" s="82"/>
      <c r="I241" s="184"/>
      <c r="J241" s="184"/>
      <c r="K241" s="184"/>
      <c r="L241" s="184"/>
      <c r="M241" s="184"/>
      <c r="N241" s="184"/>
      <c r="O241" s="264"/>
      <c r="P241" s="264"/>
      <c r="Q241" s="355"/>
      <c r="R241" s="261"/>
      <c r="S241" s="184"/>
      <c r="T241" s="184"/>
      <c r="U241" s="591"/>
    </row>
    <row r="242" spans="1:21" ht="243" customHeight="1">
      <c r="A242" s="646"/>
      <c r="B242" s="646"/>
      <c r="C242" s="650" t="s">
        <v>487</v>
      </c>
      <c r="D242" s="237" t="s">
        <v>26</v>
      </c>
      <c r="E242" s="82" t="s">
        <v>319</v>
      </c>
      <c r="F242" s="82" t="s">
        <v>159</v>
      </c>
      <c r="G242" s="82" t="s">
        <v>488</v>
      </c>
      <c r="H242" s="82" t="s">
        <v>113</v>
      </c>
      <c r="I242" s="184"/>
      <c r="J242" s="184"/>
      <c r="K242" s="184">
        <v>9422.6693599999999</v>
      </c>
      <c r="L242" s="184">
        <v>6049.01199</v>
      </c>
      <c r="M242" s="184">
        <v>21697.329580000001</v>
      </c>
      <c r="N242" s="184">
        <v>17233.855250000001</v>
      </c>
      <c r="O242" s="264">
        <v>24709.101299999998</v>
      </c>
      <c r="P242" s="264">
        <v>22544.059140000001</v>
      </c>
      <c r="Q242" s="355">
        <v>30120</v>
      </c>
      <c r="R242" s="261">
        <v>30120</v>
      </c>
      <c r="S242" s="184">
        <v>30059.200000000001</v>
      </c>
      <c r="T242" s="184">
        <v>30059.200000000001</v>
      </c>
      <c r="U242" s="652" t="s">
        <v>794</v>
      </c>
    </row>
    <row r="243" spans="1:21" ht="12.75" customHeight="1">
      <c r="A243" s="622"/>
      <c r="B243" s="622"/>
      <c r="C243" s="661"/>
      <c r="D243" s="237" t="s">
        <v>48</v>
      </c>
      <c r="E243" s="82"/>
      <c r="F243" s="82"/>
      <c r="G243" s="82"/>
      <c r="H243" s="82"/>
      <c r="I243" s="184"/>
      <c r="J243" s="184"/>
      <c r="K243" s="184"/>
      <c r="L243" s="184"/>
      <c r="M243" s="184"/>
      <c r="N243" s="184"/>
      <c r="O243" s="264"/>
      <c r="P243" s="264"/>
      <c r="Q243" s="355"/>
      <c r="R243" s="261"/>
      <c r="S243" s="184"/>
      <c r="T243" s="184"/>
      <c r="U243" s="654"/>
    </row>
    <row r="244" spans="1:21" ht="54.75" customHeight="1">
      <c r="A244" s="679"/>
      <c r="B244" s="650" t="s">
        <v>85</v>
      </c>
      <c r="C244" s="650" t="s">
        <v>323</v>
      </c>
      <c r="D244" s="237" t="s">
        <v>26</v>
      </c>
      <c r="E244" s="82" t="s">
        <v>319</v>
      </c>
      <c r="F244" s="82" t="s">
        <v>320</v>
      </c>
      <c r="G244" s="82" t="s">
        <v>489</v>
      </c>
      <c r="H244" s="82" t="s">
        <v>114</v>
      </c>
      <c r="I244" s="184"/>
      <c r="J244" s="184"/>
      <c r="K244" s="184">
        <v>83.2</v>
      </c>
      <c r="L244" s="184">
        <v>83.2</v>
      </c>
      <c r="M244" s="184">
        <v>203.2</v>
      </c>
      <c r="N244" s="264">
        <v>143.19999999999999</v>
      </c>
      <c r="O244" s="264">
        <v>290.39999999999998</v>
      </c>
      <c r="P244" s="264">
        <v>199.2</v>
      </c>
      <c r="Q244" s="355">
        <v>410.4</v>
      </c>
      <c r="R244" s="261">
        <v>289.2</v>
      </c>
      <c r="S244" s="184">
        <v>410.4</v>
      </c>
      <c r="T244" s="184">
        <v>410.4</v>
      </c>
      <c r="U244" s="697" t="s">
        <v>795</v>
      </c>
    </row>
    <row r="245" spans="1:21" ht="12.75" customHeight="1">
      <c r="A245" s="679"/>
      <c r="B245" s="661"/>
      <c r="C245" s="661"/>
      <c r="D245" s="237" t="s">
        <v>48</v>
      </c>
      <c r="E245" s="82"/>
      <c r="F245" s="82"/>
      <c r="G245" s="82"/>
      <c r="H245" s="82"/>
      <c r="I245" s="184"/>
      <c r="J245" s="184"/>
      <c r="K245" s="184"/>
      <c r="L245" s="184"/>
      <c r="M245" s="184"/>
      <c r="N245" s="264"/>
      <c r="O245" s="264"/>
      <c r="P245" s="264"/>
      <c r="Q245" s="355"/>
      <c r="R245" s="261"/>
      <c r="S245" s="184"/>
      <c r="T245" s="184"/>
      <c r="U245" s="698"/>
    </row>
    <row r="246" spans="1:21" ht="83.25" customHeight="1">
      <c r="A246" s="674"/>
      <c r="B246" s="650" t="s">
        <v>86</v>
      </c>
      <c r="C246" s="650" t="s">
        <v>324</v>
      </c>
      <c r="D246" s="237" t="s">
        <v>26</v>
      </c>
      <c r="E246" s="82" t="s">
        <v>319</v>
      </c>
      <c r="F246" s="82" t="s">
        <v>320</v>
      </c>
      <c r="G246" s="82" t="s">
        <v>491</v>
      </c>
      <c r="H246" s="82" t="s">
        <v>113</v>
      </c>
      <c r="I246" s="184"/>
      <c r="J246" s="184"/>
      <c r="K246" s="184">
        <v>14264.719450000001</v>
      </c>
      <c r="L246" s="184">
        <v>13496.337949999999</v>
      </c>
      <c r="M246" s="184">
        <v>36999.059309999997</v>
      </c>
      <c r="N246" s="264">
        <v>34396.65698</v>
      </c>
      <c r="O246" s="264">
        <v>50885.480490000002</v>
      </c>
      <c r="P246" s="264">
        <v>48983.317300000002</v>
      </c>
      <c r="Q246" s="355">
        <v>70003.025999999998</v>
      </c>
      <c r="R246" s="261">
        <v>68253.025999999998</v>
      </c>
      <c r="S246" s="184">
        <v>66540.2</v>
      </c>
      <c r="T246" s="184">
        <v>66540.2</v>
      </c>
      <c r="U246" s="725" t="s">
        <v>796</v>
      </c>
    </row>
    <row r="247" spans="1:21" ht="12.75" customHeight="1">
      <c r="A247" s="675"/>
      <c r="B247" s="661"/>
      <c r="C247" s="661"/>
      <c r="D247" s="237" t="s">
        <v>48</v>
      </c>
      <c r="E247" s="82"/>
      <c r="F247" s="82"/>
      <c r="G247" s="82"/>
      <c r="H247" s="82"/>
      <c r="I247" s="184"/>
      <c r="J247" s="184"/>
      <c r="K247" s="184"/>
      <c r="L247" s="184"/>
      <c r="M247" s="184"/>
      <c r="N247" s="264"/>
      <c r="O247" s="264"/>
      <c r="P247" s="264"/>
      <c r="Q247" s="355"/>
      <c r="R247" s="261"/>
      <c r="S247" s="184"/>
      <c r="T247" s="184"/>
      <c r="U247" s="726"/>
    </row>
    <row r="248" spans="1:21" ht="76.5" customHeight="1">
      <c r="A248" s="674"/>
      <c r="B248" s="650" t="s">
        <v>87</v>
      </c>
      <c r="C248" s="650" t="s">
        <v>324</v>
      </c>
      <c r="D248" s="237" t="s">
        <v>26</v>
      </c>
      <c r="E248" s="82" t="s">
        <v>319</v>
      </c>
      <c r="F248" s="82" t="s">
        <v>320</v>
      </c>
      <c r="G248" s="82" t="s">
        <v>491</v>
      </c>
      <c r="H248" s="82" t="s">
        <v>114</v>
      </c>
      <c r="I248" s="184"/>
      <c r="J248" s="184"/>
      <c r="K248" s="184">
        <v>0</v>
      </c>
      <c r="L248" s="184">
        <v>0</v>
      </c>
      <c r="M248" s="184">
        <v>97</v>
      </c>
      <c r="N248" s="264">
        <v>97</v>
      </c>
      <c r="O248" s="264">
        <v>948</v>
      </c>
      <c r="P248" s="264">
        <v>522.08000000000004</v>
      </c>
      <c r="Q248" s="355">
        <v>1358.2739999999999</v>
      </c>
      <c r="R248" s="261">
        <v>1355.3535999999999</v>
      </c>
      <c r="S248" s="184">
        <v>0</v>
      </c>
      <c r="T248" s="184">
        <v>0</v>
      </c>
      <c r="U248" s="646"/>
    </row>
    <row r="249" spans="1:21" ht="12.75" customHeight="1">
      <c r="A249" s="675"/>
      <c r="B249" s="661"/>
      <c r="C249" s="661"/>
      <c r="D249" s="237" t="s">
        <v>48</v>
      </c>
      <c r="E249" s="82"/>
      <c r="F249" s="82"/>
      <c r="G249" s="82"/>
      <c r="H249" s="82"/>
      <c r="I249" s="184"/>
      <c r="J249" s="184"/>
      <c r="K249" s="184"/>
      <c r="L249" s="184"/>
      <c r="M249" s="184"/>
      <c r="N249" s="264"/>
      <c r="O249" s="264"/>
      <c r="P249" s="264"/>
      <c r="Q249" s="355"/>
      <c r="R249" s="261"/>
      <c r="S249" s="184"/>
      <c r="T249" s="184"/>
      <c r="U249" s="622"/>
    </row>
    <row r="250" spans="1:21" ht="66" customHeight="1">
      <c r="A250" s="656"/>
      <c r="B250" s="650" t="s">
        <v>164</v>
      </c>
      <c r="C250" s="692" t="s">
        <v>325</v>
      </c>
      <c r="D250" s="237" t="s">
        <v>26</v>
      </c>
      <c r="E250" s="209" t="s">
        <v>319</v>
      </c>
      <c r="F250" s="209" t="s">
        <v>320</v>
      </c>
      <c r="G250" s="209" t="s">
        <v>493</v>
      </c>
      <c r="H250" s="237" t="s">
        <v>113</v>
      </c>
      <c r="I250" s="184"/>
      <c r="J250" s="184"/>
      <c r="K250" s="184">
        <v>19633.062709999998</v>
      </c>
      <c r="L250" s="184">
        <v>8669.0828099999999</v>
      </c>
      <c r="M250" s="184">
        <v>41000.145909999999</v>
      </c>
      <c r="N250" s="264">
        <v>22604.55357</v>
      </c>
      <c r="O250" s="264">
        <v>56202.268210000002</v>
      </c>
      <c r="P250" s="264">
        <v>36512.189319999998</v>
      </c>
      <c r="Q250" s="355">
        <v>57457.587899999999</v>
      </c>
      <c r="R250" s="261">
        <v>54802.484929999999</v>
      </c>
      <c r="S250" s="203">
        <v>63734.557999999997</v>
      </c>
      <c r="T250" s="203">
        <v>63734.557999999997</v>
      </c>
      <c r="U250" s="725" t="s">
        <v>797</v>
      </c>
    </row>
    <row r="251" spans="1:21" ht="15" customHeight="1">
      <c r="A251" s="657"/>
      <c r="B251" s="658"/>
      <c r="C251" s="692"/>
      <c r="D251" s="237" t="s">
        <v>48</v>
      </c>
      <c r="E251" s="209"/>
      <c r="F251" s="209"/>
      <c r="G251" s="209"/>
      <c r="H251" s="209"/>
      <c r="I251" s="184"/>
      <c r="J251" s="184"/>
      <c r="K251" s="184"/>
      <c r="L251" s="184"/>
      <c r="M251" s="184"/>
      <c r="N251" s="264"/>
      <c r="O251" s="264"/>
      <c r="P251" s="264"/>
      <c r="Q251" s="355"/>
      <c r="R251" s="261"/>
      <c r="S251" s="203"/>
      <c r="T251" s="203"/>
      <c r="U251" s="726"/>
    </row>
    <row r="252" spans="1:21" ht="66.75" customHeight="1">
      <c r="A252" s="646"/>
      <c r="B252" s="646"/>
      <c r="C252" s="692" t="s">
        <v>325</v>
      </c>
      <c r="D252" s="237" t="s">
        <v>26</v>
      </c>
      <c r="E252" s="209" t="s">
        <v>319</v>
      </c>
      <c r="F252" s="209" t="s">
        <v>320</v>
      </c>
      <c r="G252" s="209" t="s">
        <v>493</v>
      </c>
      <c r="H252" s="209" t="s">
        <v>114</v>
      </c>
      <c r="I252" s="184"/>
      <c r="J252" s="184"/>
      <c r="K252" s="184">
        <v>2354.0239999999999</v>
      </c>
      <c r="L252" s="184">
        <v>1319.0239999999999</v>
      </c>
      <c r="M252" s="184">
        <v>2354.0239999999999</v>
      </c>
      <c r="N252" s="264">
        <v>1319.0239999999999</v>
      </c>
      <c r="O252" s="264">
        <v>2934.9739</v>
      </c>
      <c r="P252" s="264">
        <v>1394.0239999999999</v>
      </c>
      <c r="Q252" s="355">
        <v>3289.9460300000001</v>
      </c>
      <c r="R252" s="261">
        <v>3279.0160299999998</v>
      </c>
      <c r="S252" s="203">
        <v>0</v>
      </c>
      <c r="T252" s="203">
        <v>0</v>
      </c>
      <c r="U252" s="646"/>
    </row>
    <row r="253" spans="1:21" ht="15" customHeight="1">
      <c r="A253" s="622"/>
      <c r="B253" s="622"/>
      <c r="C253" s="692"/>
      <c r="D253" s="237" t="s">
        <v>48</v>
      </c>
      <c r="E253" s="209"/>
      <c r="F253" s="209"/>
      <c r="G253" s="209"/>
      <c r="H253" s="209"/>
      <c r="I253" s="184"/>
      <c r="J253" s="184"/>
      <c r="K253" s="184"/>
      <c r="L253" s="184"/>
      <c r="M253" s="184"/>
      <c r="N253" s="264"/>
      <c r="O253" s="264"/>
      <c r="P253" s="264"/>
      <c r="Q253" s="355"/>
      <c r="R253" s="261"/>
      <c r="S253" s="203"/>
      <c r="T253" s="203"/>
      <c r="U253" s="622"/>
    </row>
    <row r="254" spans="1:21" ht="93.75" customHeight="1">
      <c r="A254" s="656"/>
      <c r="B254" s="650" t="s">
        <v>89</v>
      </c>
      <c r="C254" s="652" t="s">
        <v>326</v>
      </c>
      <c r="D254" s="237" t="s">
        <v>26</v>
      </c>
      <c r="E254" s="209" t="s">
        <v>319</v>
      </c>
      <c r="F254" s="209" t="s">
        <v>159</v>
      </c>
      <c r="G254" s="209" t="s">
        <v>622</v>
      </c>
      <c r="H254" s="209" t="s">
        <v>113</v>
      </c>
      <c r="I254" s="184"/>
      <c r="J254" s="184"/>
      <c r="K254" s="184">
        <v>35619.970999999998</v>
      </c>
      <c r="L254" s="184">
        <v>34669.983560000001</v>
      </c>
      <c r="M254" s="184">
        <v>103084.534</v>
      </c>
      <c r="N254" s="264">
        <v>99074.370339999994</v>
      </c>
      <c r="O254" s="264">
        <v>129251.16108000001</v>
      </c>
      <c r="P254" s="264">
        <v>123554.39303000001</v>
      </c>
      <c r="Q254" s="355">
        <v>169472.71040000001</v>
      </c>
      <c r="R254" s="261">
        <v>169472.71040000001</v>
      </c>
      <c r="S254" s="203">
        <v>175038.8</v>
      </c>
      <c r="T254" s="203">
        <v>175038.8</v>
      </c>
      <c r="U254" s="725" t="s">
        <v>798</v>
      </c>
    </row>
    <row r="255" spans="1:21" ht="13.5" customHeight="1">
      <c r="A255" s="657"/>
      <c r="B255" s="658"/>
      <c r="C255" s="655"/>
      <c r="D255" s="237" t="s">
        <v>48</v>
      </c>
      <c r="E255" s="209"/>
      <c r="F255" s="209"/>
      <c r="G255" s="209"/>
      <c r="H255" s="209"/>
      <c r="I255" s="184"/>
      <c r="J255" s="184"/>
      <c r="K255" s="184"/>
      <c r="L255" s="184"/>
      <c r="M255" s="184"/>
      <c r="N255" s="264"/>
      <c r="O255" s="264"/>
      <c r="P255" s="264"/>
      <c r="Q255" s="355"/>
      <c r="R255" s="261"/>
      <c r="S255" s="203"/>
      <c r="T255" s="203"/>
      <c r="U255" s="646"/>
    </row>
    <row r="256" spans="1:21" ht="81.75" customHeight="1">
      <c r="A256" s="646"/>
      <c r="B256" s="646"/>
      <c r="C256" s="652" t="s">
        <v>326</v>
      </c>
      <c r="D256" s="237" t="s">
        <v>26</v>
      </c>
      <c r="E256" s="209" t="s">
        <v>319</v>
      </c>
      <c r="F256" s="209" t="s">
        <v>159</v>
      </c>
      <c r="G256" s="209" t="s">
        <v>622</v>
      </c>
      <c r="H256" s="209" t="s">
        <v>114</v>
      </c>
      <c r="I256" s="184"/>
      <c r="J256" s="184"/>
      <c r="K256" s="184">
        <v>32.097499999999997</v>
      </c>
      <c r="L256" s="184">
        <v>32.097499999999997</v>
      </c>
      <c r="M256" s="184">
        <v>295.87144999999998</v>
      </c>
      <c r="N256" s="264">
        <v>295.87144999999998</v>
      </c>
      <c r="O256" s="264">
        <v>7390.3954199999998</v>
      </c>
      <c r="P256" s="264">
        <v>7390.3954199999998</v>
      </c>
      <c r="Q256" s="355">
        <v>10088.489600000001</v>
      </c>
      <c r="R256" s="261">
        <v>10088.373519999999</v>
      </c>
      <c r="S256" s="203">
        <v>0</v>
      </c>
      <c r="T256" s="203">
        <v>0</v>
      </c>
      <c r="U256" s="646"/>
    </row>
    <row r="257" spans="1:21" ht="13.5" customHeight="1">
      <c r="A257" s="622"/>
      <c r="B257" s="622"/>
      <c r="C257" s="655"/>
      <c r="D257" s="237" t="s">
        <v>48</v>
      </c>
      <c r="E257" s="209"/>
      <c r="F257" s="209"/>
      <c r="G257" s="209"/>
      <c r="H257" s="209"/>
      <c r="I257" s="184"/>
      <c r="J257" s="184"/>
      <c r="K257" s="184"/>
      <c r="L257" s="184"/>
      <c r="M257" s="184"/>
      <c r="N257" s="264"/>
      <c r="O257" s="264"/>
      <c r="P257" s="264"/>
      <c r="Q257" s="355"/>
      <c r="R257" s="261"/>
      <c r="S257" s="203"/>
      <c r="T257" s="203"/>
      <c r="U257" s="622"/>
    </row>
    <row r="258" spans="1:21" ht="72" customHeight="1">
      <c r="A258" s="695"/>
      <c r="B258" s="650" t="s">
        <v>425</v>
      </c>
      <c r="C258" s="652" t="s">
        <v>490</v>
      </c>
      <c r="D258" s="363" t="s">
        <v>26</v>
      </c>
      <c r="E258" s="209" t="s">
        <v>319</v>
      </c>
      <c r="F258" s="209" t="s">
        <v>159</v>
      </c>
      <c r="G258" s="209" t="s">
        <v>492</v>
      </c>
      <c r="H258" s="209" t="s">
        <v>114</v>
      </c>
      <c r="I258" s="184"/>
      <c r="J258" s="184"/>
      <c r="K258" s="184">
        <v>1759.7059999999999</v>
      </c>
      <c r="L258" s="184">
        <v>1703</v>
      </c>
      <c r="M258" s="184">
        <v>4619.7060000000001</v>
      </c>
      <c r="N258" s="264">
        <v>3503</v>
      </c>
      <c r="O258" s="264">
        <v>5569.7060000000001</v>
      </c>
      <c r="P258" s="264">
        <v>4553</v>
      </c>
      <c r="Q258" s="355">
        <v>8396.2999999999993</v>
      </c>
      <c r="R258" s="261">
        <v>6701.5175499999996</v>
      </c>
      <c r="S258" s="203">
        <v>9387.1</v>
      </c>
      <c r="T258" s="203">
        <v>9387.1</v>
      </c>
      <c r="U258" s="725" t="s">
        <v>799</v>
      </c>
    </row>
    <row r="259" spans="1:21" ht="12.75">
      <c r="A259" s="695"/>
      <c r="B259" s="661"/>
      <c r="C259" s="655"/>
      <c r="D259" s="237" t="s">
        <v>48</v>
      </c>
      <c r="E259" s="209"/>
      <c r="F259" s="209"/>
      <c r="G259" s="209"/>
      <c r="H259" s="209"/>
      <c r="I259" s="184"/>
      <c r="J259" s="184"/>
      <c r="K259" s="184"/>
      <c r="L259" s="184"/>
      <c r="M259" s="184"/>
      <c r="N259" s="264"/>
      <c r="O259" s="264"/>
      <c r="P259" s="264"/>
      <c r="Q259" s="355"/>
      <c r="R259" s="261"/>
      <c r="S259" s="203"/>
      <c r="T259" s="203"/>
      <c r="U259" s="727"/>
    </row>
    <row r="260" spans="1:21" ht="68.25" customHeight="1">
      <c r="A260" s="656"/>
      <c r="B260" s="650" t="s">
        <v>385</v>
      </c>
      <c r="C260" s="652" t="s">
        <v>327</v>
      </c>
      <c r="D260" s="237" t="s">
        <v>26</v>
      </c>
      <c r="E260" s="209" t="s">
        <v>319</v>
      </c>
      <c r="F260" s="209" t="s">
        <v>159</v>
      </c>
      <c r="G260" s="209" t="s">
        <v>494</v>
      </c>
      <c r="H260" s="237" t="s">
        <v>113</v>
      </c>
      <c r="I260" s="184"/>
      <c r="J260" s="184"/>
      <c r="K260" s="184">
        <v>18695.889759999998</v>
      </c>
      <c r="L260" s="184">
        <v>12305.552</v>
      </c>
      <c r="M260" s="184">
        <v>38888.59362</v>
      </c>
      <c r="N260" s="264">
        <v>29996.748060000002</v>
      </c>
      <c r="O260" s="264">
        <v>56478.694940000001</v>
      </c>
      <c r="P260" s="264">
        <v>45652.05934</v>
      </c>
      <c r="Q260" s="355">
        <v>66084.543220000007</v>
      </c>
      <c r="R260" s="261">
        <v>65467.339139999996</v>
      </c>
      <c r="S260" s="203">
        <v>63358.50462</v>
      </c>
      <c r="T260" s="203">
        <v>63358.50462</v>
      </c>
      <c r="U260" s="725" t="s">
        <v>797</v>
      </c>
    </row>
    <row r="261" spans="1:21" ht="13.5" customHeight="1">
      <c r="A261" s="657"/>
      <c r="B261" s="658"/>
      <c r="C261" s="655"/>
      <c r="D261" s="237" t="s">
        <v>48</v>
      </c>
      <c r="E261" s="209"/>
      <c r="F261" s="209"/>
      <c r="G261" s="209"/>
      <c r="H261" s="209"/>
      <c r="I261" s="184"/>
      <c r="J261" s="184"/>
      <c r="K261" s="184"/>
      <c r="L261" s="184"/>
      <c r="M261" s="184"/>
      <c r="N261" s="264"/>
      <c r="O261" s="264"/>
      <c r="P261" s="264"/>
      <c r="Q261" s="355"/>
      <c r="R261" s="261"/>
      <c r="S261" s="203"/>
      <c r="T261" s="203"/>
      <c r="U261" s="726"/>
    </row>
    <row r="262" spans="1:21" ht="62.25" customHeight="1">
      <c r="A262" s="646"/>
      <c r="B262" s="646"/>
      <c r="C262" s="652" t="s">
        <v>327</v>
      </c>
      <c r="D262" s="237" t="s">
        <v>26</v>
      </c>
      <c r="E262" s="209" t="s">
        <v>319</v>
      </c>
      <c r="F262" s="209" t="s">
        <v>159</v>
      </c>
      <c r="G262" s="209" t="s">
        <v>494</v>
      </c>
      <c r="H262" s="209" t="s">
        <v>114</v>
      </c>
      <c r="I262" s="184"/>
      <c r="J262" s="184"/>
      <c r="K262" s="184">
        <v>908.92</v>
      </c>
      <c r="L262" s="184">
        <v>488.92</v>
      </c>
      <c r="M262" s="184">
        <v>1550.08</v>
      </c>
      <c r="N262" s="264">
        <v>497.08</v>
      </c>
      <c r="O262" s="264">
        <v>3096.68</v>
      </c>
      <c r="P262" s="264">
        <v>527.08000000000004</v>
      </c>
      <c r="Q262" s="355">
        <v>2704.4769999999999</v>
      </c>
      <c r="R262" s="261">
        <v>2704.4769999999999</v>
      </c>
      <c r="S262" s="203">
        <v>0</v>
      </c>
      <c r="T262" s="203">
        <v>0</v>
      </c>
      <c r="U262" s="646"/>
    </row>
    <row r="263" spans="1:21" ht="13.5" customHeight="1">
      <c r="A263" s="622"/>
      <c r="B263" s="622"/>
      <c r="C263" s="655"/>
      <c r="D263" s="237" t="s">
        <v>48</v>
      </c>
      <c r="E263" s="209"/>
      <c r="F263" s="209"/>
      <c r="G263" s="209"/>
      <c r="H263" s="209"/>
      <c r="I263" s="184"/>
      <c r="J263" s="184"/>
      <c r="K263" s="184"/>
      <c r="L263" s="184"/>
      <c r="M263" s="184"/>
      <c r="N263" s="264"/>
      <c r="O263" s="264"/>
      <c r="P263" s="264"/>
      <c r="Q263" s="355"/>
      <c r="R263" s="261"/>
      <c r="S263" s="203"/>
      <c r="T263" s="203"/>
      <c r="U263" s="622"/>
    </row>
    <row r="264" spans="1:21" ht="72" customHeight="1">
      <c r="A264" s="656"/>
      <c r="B264" s="650" t="s">
        <v>386</v>
      </c>
      <c r="C264" s="652" t="s">
        <v>328</v>
      </c>
      <c r="D264" s="237" t="s">
        <v>26</v>
      </c>
      <c r="E264" s="209" t="s">
        <v>319</v>
      </c>
      <c r="F264" s="307" t="s">
        <v>748</v>
      </c>
      <c r="G264" s="307" t="s">
        <v>495</v>
      </c>
      <c r="H264" s="237" t="s">
        <v>113</v>
      </c>
      <c r="I264" s="184"/>
      <c r="J264" s="184"/>
      <c r="K264" s="184">
        <v>4978.2495399999998</v>
      </c>
      <c r="L264" s="184">
        <v>2935.4829500000001</v>
      </c>
      <c r="M264" s="184">
        <v>10499.98043</v>
      </c>
      <c r="N264" s="264">
        <v>7237.5343700000003</v>
      </c>
      <c r="O264" s="264">
        <v>15079.74454</v>
      </c>
      <c r="P264" s="264">
        <v>11881.06517</v>
      </c>
      <c r="Q264" s="355">
        <v>17895.160899999999</v>
      </c>
      <c r="R264" s="261">
        <v>17321.437610000001</v>
      </c>
      <c r="S264" s="203">
        <v>19259.162</v>
      </c>
      <c r="T264" s="203">
        <v>19259.162</v>
      </c>
      <c r="U264" s="725" t="s">
        <v>800</v>
      </c>
    </row>
    <row r="265" spans="1:21" ht="12.75">
      <c r="A265" s="657"/>
      <c r="B265" s="658"/>
      <c r="C265" s="655"/>
      <c r="D265" s="237" t="s">
        <v>48</v>
      </c>
      <c r="E265" s="209"/>
      <c r="F265" s="307"/>
      <c r="G265" s="209"/>
      <c r="H265" s="209"/>
      <c r="I265" s="184"/>
      <c r="J265" s="184"/>
      <c r="K265" s="184"/>
      <c r="L265" s="184"/>
      <c r="M265" s="184"/>
      <c r="N265" s="264"/>
      <c r="O265" s="264"/>
      <c r="P265" s="264"/>
      <c r="Q265" s="355"/>
      <c r="R265" s="261"/>
      <c r="S265" s="203"/>
      <c r="T265" s="203"/>
      <c r="U265" s="726"/>
    </row>
    <row r="266" spans="1:21" ht="58.5" customHeight="1">
      <c r="A266" s="646"/>
      <c r="B266" s="646"/>
      <c r="C266" s="652" t="s">
        <v>328</v>
      </c>
      <c r="D266" s="237" t="s">
        <v>26</v>
      </c>
      <c r="E266" s="209" t="s">
        <v>319</v>
      </c>
      <c r="F266" s="307" t="s">
        <v>748</v>
      </c>
      <c r="G266" s="209" t="s">
        <v>495</v>
      </c>
      <c r="H266" s="209" t="s">
        <v>114</v>
      </c>
      <c r="I266" s="184"/>
      <c r="J266" s="184"/>
      <c r="K266" s="184">
        <v>924.5</v>
      </c>
      <c r="L266" s="184">
        <v>74</v>
      </c>
      <c r="M266" s="184">
        <v>1361.25</v>
      </c>
      <c r="N266" s="264">
        <v>245.804</v>
      </c>
      <c r="O266" s="264">
        <v>2468.1419999999998</v>
      </c>
      <c r="P266" s="264">
        <v>477.50925000000001</v>
      </c>
      <c r="Q266" s="355">
        <v>2387.9225700000002</v>
      </c>
      <c r="R266" s="261">
        <v>2387.9225700000002</v>
      </c>
      <c r="S266" s="203">
        <v>0</v>
      </c>
      <c r="T266" s="203">
        <v>0</v>
      </c>
      <c r="U266" s="646"/>
    </row>
    <row r="267" spans="1:21" ht="12.75">
      <c r="A267" s="622"/>
      <c r="B267" s="622"/>
      <c r="C267" s="655"/>
      <c r="D267" s="237" t="s">
        <v>48</v>
      </c>
      <c r="E267" s="209"/>
      <c r="F267" s="209"/>
      <c r="G267" s="209"/>
      <c r="H267" s="209"/>
      <c r="I267" s="184"/>
      <c r="J267" s="184"/>
      <c r="K267" s="184"/>
      <c r="L267" s="184"/>
      <c r="M267" s="184"/>
      <c r="N267" s="264"/>
      <c r="O267" s="264"/>
      <c r="P267" s="264"/>
      <c r="Q267" s="355"/>
      <c r="R267" s="261"/>
      <c r="S267" s="203"/>
      <c r="T267" s="203"/>
      <c r="U267" s="622"/>
    </row>
    <row r="268" spans="1:21" ht="72" customHeight="1">
      <c r="A268" s="656"/>
      <c r="B268" s="650" t="s">
        <v>387</v>
      </c>
      <c r="C268" s="652" t="s">
        <v>329</v>
      </c>
      <c r="D268" s="237" t="s">
        <v>26</v>
      </c>
      <c r="E268" s="209" t="s">
        <v>319</v>
      </c>
      <c r="F268" s="209" t="s">
        <v>163</v>
      </c>
      <c r="G268" s="209" t="s">
        <v>496</v>
      </c>
      <c r="H268" s="237" t="s">
        <v>113</v>
      </c>
      <c r="I268" s="184"/>
      <c r="J268" s="184"/>
      <c r="K268" s="184">
        <v>1630.31268</v>
      </c>
      <c r="L268" s="184">
        <v>702.82908999999995</v>
      </c>
      <c r="M268" s="184">
        <v>2843.9570899999999</v>
      </c>
      <c r="N268" s="264">
        <v>1871.28513</v>
      </c>
      <c r="O268" s="264">
        <v>4126.54565</v>
      </c>
      <c r="P268" s="264">
        <v>3228.6724100000001</v>
      </c>
      <c r="Q268" s="355">
        <v>4551.1869399999996</v>
      </c>
      <c r="R268" s="261">
        <v>4540.8116499999996</v>
      </c>
      <c r="S268" s="203">
        <v>0</v>
      </c>
      <c r="T268" s="203">
        <v>0</v>
      </c>
      <c r="U268" s="725" t="s">
        <v>801</v>
      </c>
    </row>
    <row r="269" spans="1:21" ht="12.75">
      <c r="A269" s="657"/>
      <c r="B269" s="658"/>
      <c r="C269" s="655"/>
      <c r="D269" s="237" t="s">
        <v>48</v>
      </c>
      <c r="E269" s="209"/>
      <c r="F269" s="209"/>
      <c r="G269" s="209"/>
      <c r="H269" s="209"/>
      <c r="I269" s="184"/>
      <c r="J269" s="184"/>
      <c r="K269" s="184"/>
      <c r="L269" s="184"/>
      <c r="M269" s="184"/>
      <c r="N269" s="264"/>
      <c r="O269" s="264"/>
      <c r="P269" s="264"/>
      <c r="Q269" s="355"/>
      <c r="R269" s="261"/>
      <c r="S269" s="203"/>
      <c r="T269" s="203"/>
      <c r="U269" s="646"/>
    </row>
    <row r="270" spans="1:21" ht="67.5" customHeight="1">
      <c r="A270" s="646"/>
      <c r="B270" s="646"/>
      <c r="C270" s="652" t="s">
        <v>329</v>
      </c>
      <c r="D270" s="237" t="s">
        <v>26</v>
      </c>
      <c r="E270" s="209" t="s">
        <v>319</v>
      </c>
      <c r="F270" s="209" t="s">
        <v>163</v>
      </c>
      <c r="G270" s="209" t="s">
        <v>496</v>
      </c>
      <c r="H270" s="209" t="s">
        <v>114</v>
      </c>
      <c r="I270" s="184"/>
      <c r="J270" s="184"/>
      <c r="K270" s="184">
        <v>210</v>
      </c>
      <c r="L270" s="184">
        <v>0</v>
      </c>
      <c r="M270" s="184">
        <v>436</v>
      </c>
      <c r="N270" s="264">
        <v>133.852</v>
      </c>
      <c r="O270" s="264">
        <v>271</v>
      </c>
      <c r="P270" s="264">
        <v>133.852</v>
      </c>
      <c r="Q270" s="355">
        <v>271</v>
      </c>
      <c r="R270" s="261">
        <v>271</v>
      </c>
      <c r="S270" s="203">
        <v>0</v>
      </c>
      <c r="T270" s="203">
        <v>0</v>
      </c>
      <c r="U270" s="646"/>
    </row>
    <row r="271" spans="1:21" ht="12.75">
      <c r="A271" s="622"/>
      <c r="B271" s="622"/>
      <c r="C271" s="655"/>
      <c r="D271" s="237" t="s">
        <v>48</v>
      </c>
      <c r="E271" s="209"/>
      <c r="F271" s="209"/>
      <c r="G271" s="209"/>
      <c r="H271" s="209"/>
      <c r="I271" s="184"/>
      <c r="J271" s="184"/>
      <c r="K271" s="184"/>
      <c r="L271" s="184"/>
      <c r="M271" s="184"/>
      <c r="N271" s="264"/>
      <c r="O271" s="264"/>
      <c r="P271" s="264"/>
      <c r="Q271" s="355"/>
      <c r="R271" s="261"/>
      <c r="S271" s="203"/>
      <c r="T271" s="203"/>
      <c r="U271" s="622"/>
    </row>
    <row r="272" spans="1:21" ht="63.75" customHeight="1">
      <c r="A272" s="656"/>
      <c r="B272" s="650" t="s">
        <v>388</v>
      </c>
      <c r="C272" s="692" t="s">
        <v>330</v>
      </c>
      <c r="D272" s="237" t="s">
        <v>26</v>
      </c>
      <c r="E272" s="209" t="s">
        <v>319</v>
      </c>
      <c r="F272" s="209" t="s">
        <v>331</v>
      </c>
      <c r="G272" s="209" t="s">
        <v>497</v>
      </c>
      <c r="H272" s="209" t="s">
        <v>142</v>
      </c>
      <c r="I272" s="184"/>
      <c r="J272" s="184"/>
      <c r="K272" s="184">
        <v>1329.8140000000001</v>
      </c>
      <c r="L272" s="184">
        <v>0.56293000000000004</v>
      </c>
      <c r="M272" s="184">
        <v>2731.8139999999999</v>
      </c>
      <c r="N272" s="264">
        <v>1548.9486400000001</v>
      </c>
      <c r="O272" s="264">
        <v>3863.8139999999999</v>
      </c>
      <c r="P272" s="264">
        <v>2401.3112599999999</v>
      </c>
      <c r="Q272" s="355">
        <v>5259.6</v>
      </c>
      <c r="R272" s="261">
        <v>3118.7753299999999</v>
      </c>
      <c r="S272" s="203">
        <v>5331.6</v>
      </c>
      <c r="T272" s="203">
        <v>5331.6</v>
      </c>
      <c r="U272" s="725" t="s">
        <v>802</v>
      </c>
    </row>
    <row r="273" spans="1:21" ht="12.75">
      <c r="A273" s="657"/>
      <c r="B273" s="658"/>
      <c r="C273" s="692"/>
      <c r="D273" s="237" t="s">
        <v>48</v>
      </c>
      <c r="E273" s="209"/>
      <c r="F273" s="209"/>
      <c r="G273" s="209"/>
      <c r="H273" s="209"/>
      <c r="I273" s="184"/>
      <c r="J273" s="184"/>
      <c r="K273" s="184"/>
      <c r="L273" s="184"/>
      <c r="M273" s="184"/>
      <c r="N273" s="264"/>
      <c r="O273" s="264"/>
      <c r="P273" s="264"/>
      <c r="Q273" s="355"/>
      <c r="R273" s="261"/>
      <c r="S273" s="203"/>
      <c r="T273" s="203"/>
      <c r="U273" s="726"/>
    </row>
    <row r="274" spans="1:21" ht="58.5" customHeight="1">
      <c r="A274" s="646"/>
      <c r="B274" s="646"/>
      <c r="C274" s="692" t="s">
        <v>330</v>
      </c>
      <c r="D274" s="237" t="s">
        <v>26</v>
      </c>
      <c r="E274" s="209" t="s">
        <v>319</v>
      </c>
      <c r="F274" s="209" t="s">
        <v>331</v>
      </c>
      <c r="G274" s="209" t="s">
        <v>497</v>
      </c>
      <c r="H274" s="209" t="s">
        <v>143</v>
      </c>
      <c r="I274" s="184"/>
      <c r="J274" s="184"/>
      <c r="K274" s="184">
        <v>48</v>
      </c>
      <c r="L274" s="184">
        <v>41.365519999999997</v>
      </c>
      <c r="M274" s="184">
        <v>72</v>
      </c>
      <c r="N274" s="264">
        <v>41.365519999999997</v>
      </c>
      <c r="O274" s="264">
        <v>72</v>
      </c>
      <c r="P274" s="264">
        <v>41.365519999999997</v>
      </c>
      <c r="Q274" s="355">
        <v>72</v>
      </c>
      <c r="R274" s="261">
        <v>69.284760000000006</v>
      </c>
      <c r="S274" s="203">
        <v>0</v>
      </c>
      <c r="T274" s="203">
        <v>0</v>
      </c>
      <c r="U274" s="646"/>
    </row>
    <row r="275" spans="1:21" ht="12.75">
      <c r="A275" s="622"/>
      <c r="B275" s="622"/>
      <c r="C275" s="692"/>
      <c r="D275" s="237" t="s">
        <v>48</v>
      </c>
      <c r="E275" s="209"/>
      <c r="F275" s="209"/>
      <c r="G275" s="209"/>
      <c r="H275" s="209"/>
      <c r="I275" s="184"/>
      <c r="J275" s="184"/>
      <c r="K275" s="184"/>
      <c r="L275" s="184"/>
      <c r="M275" s="184"/>
      <c r="N275" s="264"/>
      <c r="O275" s="264"/>
      <c r="P275" s="264"/>
      <c r="Q275" s="355"/>
      <c r="R275" s="261"/>
      <c r="S275" s="203"/>
      <c r="T275" s="203"/>
      <c r="U275" s="622"/>
    </row>
    <row r="276" spans="1:21" ht="114.75" customHeight="1">
      <c r="A276" s="656"/>
      <c r="B276" s="650" t="s">
        <v>389</v>
      </c>
      <c r="C276" s="652" t="s">
        <v>588</v>
      </c>
      <c r="D276" s="237" t="s">
        <v>26</v>
      </c>
      <c r="E276" s="209" t="s">
        <v>319</v>
      </c>
      <c r="F276" s="209" t="s">
        <v>159</v>
      </c>
      <c r="G276" s="209" t="s">
        <v>574</v>
      </c>
      <c r="H276" s="209" t="s">
        <v>114</v>
      </c>
      <c r="I276" s="184"/>
      <c r="J276" s="184"/>
      <c r="K276" s="184">
        <v>0</v>
      </c>
      <c r="L276" s="184">
        <v>0</v>
      </c>
      <c r="M276" s="184">
        <v>2372.9</v>
      </c>
      <c r="N276" s="264">
        <v>366.26799999999997</v>
      </c>
      <c r="O276" s="264">
        <v>2372.9</v>
      </c>
      <c r="P276" s="264">
        <v>2169.5285399999998</v>
      </c>
      <c r="Q276" s="355">
        <v>2372.9</v>
      </c>
      <c r="R276" s="261">
        <v>2369.0630000000001</v>
      </c>
      <c r="S276" s="203">
        <v>0</v>
      </c>
      <c r="T276" s="203">
        <v>0</v>
      </c>
      <c r="U276" s="652" t="s">
        <v>860</v>
      </c>
    </row>
    <row r="277" spans="1:21" ht="12.75">
      <c r="A277" s="657"/>
      <c r="B277" s="658"/>
      <c r="C277" s="655"/>
      <c r="D277" s="237" t="s">
        <v>48</v>
      </c>
      <c r="E277" s="209"/>
      <c r="F277" s="209"/>
      <c r="G277" s="209"/>
      <c r="H277" s="209"/>
      <c r="I277" s="184"/>
      <c r="J277" s="184"/>
      <c r="K277" s="184"/>
      <c r="L277" s="184"/>
      <c r="M277" s="184"/>
      <c r="N277" s="264"/>
      <c r="O277" s="264"/>
      <c r="P277" s="264"/>
      <c r="Q277" s="355"/>
      <c r="R277" s="261"/>
      <c r="S277" s="203"/>
      <c r="T277" s="203"/>
      <c r="U277" s="654"/>
    </row>
    <row r="278" spans="1:21" ht="99.75" customHeight="1">
      <c r="A278" s="646"/>
      <c r="B278" s="646"/>
      <c r="C278" s="652" t="s">
        <v>741</v>
      </c>
      <c r="D278" s="301" t="s">
        <v>26</v>
      </c>
      <c r="E278" s="209" t="s">
        <v>319</v>
      </c>
      <c r="F278" s="209" t="s">
        <v>159</v>
      </c>
      <c r="G278" s="209" t="s">
        <v>742</v>
      </c>
      <c r="H278" s="209" t="s">
        <v>114</v>
      </c>
      <c r="I278" s="184"/>
      <c r="J278" s="184"/>
      <c r="K278" s="184">
        <v>0</v>
      </c>
      <c r="L278" s="184">
        <v>0</v>
      </c>
      <c r="M278" s="184">
        <v>23.728999999999999</v>
      </c>
      <c r="N278" s="264">
        <v>23.728999999999999</v>
      </c>
      <c r="O278" s="264">
        <v>23.728999999999999</v>
      </c>
      <c r="P278" s="264">
        <v>23.728999999999999</v>
      </c>
      <c r="Q278" s="355">
        <v>23.728999999999999</v>
      </c>
      <c r="R278" s="261">
        <v>23.728999999999999</v>
      </c>
      <c r="S278" s="203">
        <v>0</v>
      </c>
      <c r="T278" s="203">
        <v>0</v>
      </c>
      <c r="U278" s="646"/>
    </row>
    <row r="279" spans="1:21" ht="12.75">
      <c r="A279" s="622"/>
      <c r="B279" s="622"/>
      <c r="C279" s="655"/>
      <c r="D279" s="301" t="s">
        <v>48</v>
      </c>
      <c r="E279" s="209"/>
      <c r="F279" s="209"/>
      <c r="G279" s="209"/>
      <c r="H279" s="209"/>
      <c r="I279" s="184"/>
      <c r="J279" s="184"/>
      <c r="K279" s="184"/>
      <c r="L279" s="184"/>
      <c r="M279" s="184"/>
      <c r="N279" s="264"/>
      <c r="O279" s="264"/>
      <c r="P279" s="264"/>
      <c r="Q279" s="355"/>
      <c r="R279" s="261"/>
      <c r="S279" s="203"/>
      <c r="T279" s="203"/>
      <c r="U279" s="622"/>
    </row>
    <row r="280" spans="1:21" ht="62.25" customHeight="1">
      <c r="A280" s="656"/>
      <c r="B280" s="650" t="s">
        <v>412</v>
      </c>
      <c r="C280" s="652" t="s">
        <v>734</v>
      </c>
      <c r="D280" s="301" t="s">
        <v>26</v>
      </c>
      <c r="E280" s="307" t="s">
        <v>319</v>
      </c>
      <c r="F280" s="307" t="s">
        <v>320</v>
      </c>
      <c r="G280" s="307" t="s">
        <v>737</v>
      </c>
      <c r="H280" s="307">
        <v>412</v>
      </c>
      <c r="I280" s="184"/>
      <c r="J280" s="184"/>
      <c r="K280" s="184">
        <v>0</v>
      </c>
      <c r="L280" s="184">
        <v>0</v>
      </c>
      <c r="M280" s="184">
        <v>166270.5</v>
      </c>
      <c r="N280" s="264">
        <v>0</v>
      </c>
      <c r="O280" s="264">
        <v>166270.5</v>
      </c>
      <c r="P280" s="264">
        <v>0</v>
      </c>
      <c r="Q280" s="355">
        <v>166270.5</v>
      </c>
      <c r="R280" s="261">
        <v>0</v>
      </c>
      <c r="S280" s="203">
        <v>0</v>
      </c>
      <c r="T280" s="203">
        <v>0</v>
      </c>
      <c r="U280" s="650" t="s">
        <v>803</v>
      </c>
    </row>
    <row r="281" spans="1:21" ht="12.75">
      <c r="A281" s="657"/>
      <c r="B281" s="658"/>
      <c r="C281" s="655"/>
      <c r="D281" s="301" t="s">
        <v>48</v>
      </c>
      <c r="E281" s="209"/>
      <c r="F281" s="209"/>
      <c r="G281" s="209"/>
      <c r="H281" s="209"/>
      <c r="I281" s="184"/>
      <c r="J281" s="184"/>
      <c r="K281" s="184"/>
      <c r="L281" s="184"/>
      <c r="M281" s="184"/>
      <c r="N281" s="264"/>
      <c r="O281" s="264"/>
      <c r="P281" s="264"/>
      <c r="Q281" s="355"/>
      <c r="R281" s="261"/>
      <c r="S281" s="203"/>
      <c r="T281" s="203"/>
      <c r="U281" s="661"/>
    </row>
    <row r="282" spans="1:21" ht="72.75" customHeight="1">
      <c r="A282" s="646"/>
      <c r="B282" s="646"/>
      <c r="C282" s="652" t="s">
        <v>733</v>
      </c>
      <c r="D282" s="301" t="s">
        <v>26</v>
      </c>
      <c r="E282" s="307" t="s">
        <v>319</v>
      </c>
      <c r="F282" s="307" t="s">
        <v>159</v>
      </c>
      <c r="G282" s="307" t="s">
        <v>738</v>
      </c>
      <c r="H282" s="307" t="s">
        <v>339</v>
      </c>
      <c r="I282" s="184"/>
      <c r="J282" s="184"/>
      <c r="K282" s="184">
        <v>0</v>
      </c>
      <c r="L282" s="184">
        <v>0</v>
      </c>
      <c r="M282" s="184">
        <v>1679.5</v>
      </c>
      <c r="N282" s="264">
        <v>0</v>
      </c>
      <c r="O282" s="264">
        <v>0</v>
      </c>
      <c r="P282" s="264">
        <v>0</v>
      </c>
      <c r="Q282" s="355">
        <v>0</v>
      </c>
      <c r="R282" s="261">
        <v>0</v>
      </c>
      <c r="S282" s="203">
        <v>0</v>
      </c>
      <c r="T282" s="203">
        <v>0</v>
      </c>
      <c r="U282" s="650" t="s">
        <v>861</v>
      </c>
    </row>
    <row r="283" spans="1:21" ht="12.75">
      <c r="A283" s="622"/>
      <c r="B283" s="622"/>
      <c r="C283" s="655"/>
      <c r="D283" s="301" t="s">
        <v>48</v>
      </c>
      <c r="E283" s="209"/>
      <c r="F283" s="209"/>
      <c r="G283" s="209"/>
      <c r="H283" s="209"/>
      <c r="I283" s="184"/>
      <c r="J283" s="184"/>
      <c r="K283" s="184"/>
      <c r="L283" s="184"/>
      <c r="M283" s="184"/>
      <c r="N283" s="264"/>
      <c r="O283" s="264"/>
      <c r="P283" s="264"/>
      <c r="Q283" s="355"/>
      <c r="R283" s="261"/>
      <c r="S283" s="203"/>
      <c r="T283" s="203"/>
      <c r="U283" s="661"/>
    </row>
    <row r="284" spans="1:21" ht="136.5" customHeight="1">
      <c r="A284" s="656"/>
      <c r="B284" s="650" t="s">
        <v>413</v>
      </c>
      <c r="C284" s="652" t="s">
        <v>739</v>
      </c>
      <c r="D284" s="301" t="s">
        <v>26</v>
      </c>
      <c r="E284" s="307" t="s">
        <v>319</v>
      </c>
      <c r="F284" s="307" t="s">
        <v>159</v>
      </c>
      <c r="G284" s="307" t="s">
        <v>740</v>
      </c>
      <c r="H284" s="307" t="s">
        <v>114</v>
      </c>
      <c r="I284" s="184"/>
      <c r="J284" s="184"/>
      <c r="K284" s="184">
        <v>0</v>
      </c>
      <c r="L284" s="184">
        <v>0</v>
      </c>
      <c r="M284" s="184">
        <v>177.1</v>
      </c>
      <c r="N284" s="264">
        <v>0</v>
      </c>
      <c r="O284" s="264">
        <v>2326.5</v>
      </c>
      <c r="P284" s="264">
        <v>1727.57483</v>
      </c>
      <c r="Q284" s="355">
        <v>2326.5</v>
      </c>
      <c r="R284" s="261">
        <v>2316.2378899999999</v>
      </c>
      <c r="S284" s="203">
        <v>0</v>
      </c>
      <c r="T284" s="203">
        <v>0</v>
      </c>
      <c r="U284" s="650" t="s">
        <v>862</v>
      </c>
    </row>
    <row r="285" spans="1:21" ht="12.75">
      <c r="A285" s="657"/>
      <c r="B285" s="658"/>
      <c r="C285" s="655"/>
      <c r="D285" s="301" t="s">
        <v>48</v>
      </c>
      <c r="E285" s="209"/>
      <c r="F285" s="209"/>
      <c r="G285" s="209"/>
      <c r="H285" s="209"/>
      <c r="I285" s="184"/>
      <c r="J285" s="184"/>
      <c r="K285" s="184"/>
      <c r="L285" s="184"/>
      <c r="M285" s="184"/>
      <c r="N285" s="264"/>
      <c r="O285" s="264"/>
      <c r="P285" s="264"/>
      <c r="Q285" s="355"/>
      <c r="R285" s="261"/>
      <c r="S285" s="203"/>
      <c r="T285" s="203"/>
      <c r="U285" s="658"/>
    </row>
    <row r="286" spans="1:21" ht="137.25" customHeight="1">
      <c r="A286" s="646"/>
      <c r="B286" s="646"/>
      <c r="C286" s="652" t="s">
        <v>743</v>
      </c>
      <c r="D286" s="301" t="s">
        <v>26</v>
      </c>
      <c r="E286" s="307" t="s">
        <v>319</v>
      </c>
      <c r="F286" s="307" t="s">
        <v>159</v>
      </c>
      <c r="G286" s="307" t="s">
        <v>744</v>
      </c>
      <c r="H286" s="307" t="s">
        <v>114</v>
      </c>
      <c r="I286" s="184"/>
      <c r="J286" s="184"/>
      <c r="K286" s="184">
        <v>0</v>
      </c>
      <c r="L286" s="184">
        <v>0</v>
      </c>
      <c r="M286" s="184">
        <v>23.5</v>
      </c>
      <c r="N286" s="264">
        <v>23.5</v>
      </c>
      <c r="O286" s="264">
        <v>23.5</v>
      </c>
      <c r="P286" s="264">
        <v>23.5</v>
      </c>
      <c r="Q286" s="355">
        <v>23.5</v>
      </c>
      <c r="R286" s="261">
        <v>23.5</v>
      </c>
      <c r="S286" s="203">
        <v>0</v>
      </c>
      <c r="T286" s="203">
        <v>0</v>
      </c>
      <c r="U286" s="646"/>
    </row>
    <row r="287" spans="1:21" ht="12.75">
      <c r="A287" s="622"/>
      <c r="B287" s="622"/>
      <c r="C287" s="655"/>
      <c r="D287" s="301" t="s">
        <v>48</v>
      </c>
      <c r="E287" s="209"/>
      <c r="F287" s="209"/>
      <c r="G287" s="209"/>
      <c r="H287" s="209"/>
      <c r="I287" s="184"/>
      <c r="J287" s="184"/>
      <c r="K287" s="184"/>
      <c r="L287" s="184"/>
      <c r="M287" s="184"/>
      <c r="N287" s="264"/>
      <c r="O287" s="264"/>
      <c r="P287" s="264"/>
      <c r="Q287" s="355"/>
      <c r="R287" s="261"/>
      <c r="S287" s="203"/>
      <c r="T287" s="203"/>
      <c r="U287" s="622"/>
    </row>
    <row r="288" spans="1:21" ht="110.25" customHeight="1">
      <c r="A288" s="656"/>
      <c r="B288" s="650" t="s">
        <v>414</v>
      </c>
      <c r="C288" s="652" t="s">
        <v>838</v>
      </c>
      <c r="D288" s="393" t="s">
        <v>26</v>
      </c>
      <c r="E288" s="307" t="s">
        <v>319</v>
      </c>
      <c r="F288" s="307" t="s">
        <v>748</v>
      </c>
      <c r="G288" s="307" t="s">
        <v>839</v>
      </c>
      <c r="H288" s="307" t="s">
        <v>114</v>
      </c>
      <c r="I288" s="184"/>
      <c r="J288" s="184"/>
      <c r="K288" s="184">
        <v>0</v>
      </c>
      <c r="L288" s="184">
        <v>0</v>
      </c>
      <c r="M288" s="184">
        <v>0</v>
      </c>
      <c r="N288" s="264">
        <v>0</v>
      </c>
      <c r="O288" s="264">
        <v>555.6</v>
      </c>
      <c r="P288" s="264">
        <v>0</v>
      </c>
      <c r="Q288" s="355">
        <v>555.6</v>
      </c>
      <c r="R288" s="261">
        <v>0</v>
      </c>
      <c r="S288" s="203">
        <v>0</v>
      </c>
      <c r="T288" s="203">
        <v>0</v>
      </c>
      <c r="U288" s="749"/>
    </row>
    <row r="289" spans="1:21" ht="12.75">
      <c r="A289" s="662"/>
      <c r="B289" s="661"/>
      <c r="C289" s="655"/>
      <c r="D289" s="393" t="s">
        <v>48</v>
      </c>
      <c r="E289" s="209"/>
      <c r="F289" s="209"/>
      <c r="G289" s="209"/>
      <c r="H289" s="209"/>
      <c r="I289" s="184"/>
      <c r="J289" s="184"/>
      <c r="K289" s="184"/>
      <c r="L289" s="184"/>
      <c r="M289" s="184"/>
      <c r="N289" s="264"/>
      <c r="O289" s="264"/>
      <c r="P289" s="264"/>
      <c r="Q289" s="355"/>
      <c r="R289" s="261"/>
      <c r="S289" s="203"/>
      <c r="T289" s="203"/>
      <c r="U289" s="622"/>
    </row>
    <row r="290" spans="1:21" ht="87.75" customHeight="1">
      <c r="A290" s="659" t="s">
        <v>196</v>
      </c>
      <c r="B290" s="664" t="s">
        <v>255</v>
      </c>
      <c r="C290" s="663" t="s">
        <v>135</v>
      </c>
      <c r="D290" s="240" t="s">
        <v>26</v>
      </c>
      <c r="E290" s="208" t="s">
        <v>319</v>
      </c>
      <c r="F290" s="208" t="s">
        <v>322</v>
      </c>
      <c r="G290" s="208" t="s">
        <v>535</v>
      </c>
      <c r="H290" s="208" t="s">
        <v>78</v>
      </c>
      <c r="I290" s="84">
        <v>20165.830000000002</v>
      </c>
      <c r="J290" s="84">
        <v>16598.88</v>
      </c>
      <c r="K290" s="84">
        <f>K292+K296+K298+K300+K302+K304+K306+K308+K310+K312+K314+K316+K318+K320+K322+K324+K326+K328</f>
        <v>3213.1921499999999</v>
      </c>
      <c r="L290" s="84">
        <f t="shared" ref="L290:N290" si="67">L292+L296+L298+L300+L302+L304+L306+L308+L310+L312+L314+L316+L318+L320+L322+L324+L326+L328</f>
        <v>2520.0135800000003</v>
      </c>
      <c r="M290" s="84">
        <f t="shared" si="67"/>
        <v>7192.2438199999997</v>
      </c>
      <c r="N290" s="84">
        <f t="shared" si="67"/>
        <v>4566.22073</v>
      </c>
      <c r="O290" s="265">
        <f>O292+O294+O296+O298+O300+O302+O304+O306+O308+O310+O312+O314+O316+O318+O320+O322+O324+O326+O328</f>
        <v>9283.5456200000008</v>
      </c>
      <c r="P290" s="265">
        <f t="shared" ref="P290" si="68">P292+P294+P296+P298+P300+P302+P304+P306+P308+P310+P312+P314+P316+P318+P320+P322+P324+P326+P328</f>
        <v>7618.8766300000007</v>
      </c>
      <c r="Q290" s="265">
        <f>Q292+Q294+Q296+Q298+Q300+Q302+Q304+Q306+Q308+Q310+Q312+Q314+Q316+Q318+Q320+Q322+Q324+Q326+Q328</f>
        <v>11364.70442</v>
      </c>
      <c r="R290" s="265">
        <f t="shared" ref="R290:T290" si="69">R292+R294+R296+R298+R300+R302+R304+R306+R308+R310+R312+R314+R316+R318+R320+R322+R324+R326+R328</f>
        <v>10786.977110000002</v>
      </c>
      <c r="S290" s="265">
        <f t="shared" si="69"/>
        <v>6831.4380000000001</v>
      </c>
      <c r="T290" s="265">
        <f t="shared" si="69"/>
        <v>6831.4380000000001</v>
      </c>
      <c r="U290" s="687" t="s">
        <v>899</v>
      </c>
    </row>
    <row r="291" spans="1:21">
      <c r="A291" s="660"/>
      <c r="B291" s="665"/>
      <c r="C291" s="663"/>
      <c r="D291" s="240" t="s">
        <v>48</v>
      </c>
      <c r="E291" s="208"/>
      <c r="F291" s="208"/>
      <c r="G291" s="208"/>
      <c r="H291" s="208"/>
      <c r="I291" s="261"/>
      <c r="J291" s="261"/>
      <c r="K291" s="261"/>
      <c r="L291" s="261"/>
      <c r="M291" s="261"/>
      <c r="N291" s="261"/>
      <c r="O291" s="475"/>
      <c r="P291" s="475"/>
      <c r="Q291" s="355"/>
      <c r="R291" s="261"/>
      <c r="S291" s="261"/>
      <c r="T291" s="261"/>
      <c r="U291" s="687"/>
    </row>
    <row r="292" spans="1:21" ht="75" customHeight="1">
      <c r="A292" s="674"/>
      <c r="B292" s="650" t="s">
        <v>102</v>
      </c>
      <c r="C292" s="650" t="s">
        <v>732</v>
      </c>
      <c r="D292" s="302" t="s">
        <v>26</v>
      </c>
      <c r="E292" s="306" t="s">
        <v>319</v>
      </c>
      <c r="F292" s="306" t="s">
        <v>159</v>
      </c>
      <c r="G292" s="306" t="s">
        <v>735</v>
      </c>
      <c r="H292" s="306" t="s">
        <v>114</v>
      </c>
      <c r="I292" s="184"/>
      <c r="J292" s="184"/>
      <c r="K292" s="184">
        <v>0</v>
      </c>
      <c r="L292" s="184">
        <v>0</v>
      </c>
      <c r="M292" s="184">
        <v>0</v>
      </c>
      <c r="N292" s="184">
        <v>0</v>
      </c>
      <c r="O292" s="264">
        <v>10.92</v>
      </c>
      <c r="P292" s="264">
        <v>0</v>
      </c>
      <c r="Q292" s="355">
        <v>10.92</v>
      </c>
      <c r="R292" s="261">
        <v>10.92</v>
      </c>
      <c r="S292" s="184">
        <v>0</v>
      </c>
      <c r="T292" s="184">
        <v>0</v>
      </c>
      <c r="U292" s="650" t="s">
        <v>861</v>
      </c>
    </row>
    <row r="293" spans="1:21" ht="12.75">
      <c r="A293" s="676"/>
      <c r="B293" s="658"/>
      <c r="C293" s="661"/>
      <c r="D293" s="302" t="s">
        <v>48</v>
      </c>
      <c r="E293" s="82"/>
      <c r="F293" s="82"/>
      <c r="G293" s="82"/>
      <c r="H293" s="82"/>
      <c r="I293" s="184"/>
      <c r="J293" s="184"/>
      <c r="K293" s="184"/>
      <c r="L293" s="184"/>
      <c r="M293" s="184"/>
      <c r="N293" s="184"/>
      <c r="O293" s="264"/>
      <c r="P293" s="264"/>
      <c r="Q293" s="355"/>
      <c r="R293" s="261"/>
      <c r="S293" s="184"/>
      <c r="T293" s="184"/>
      <c r="U293" s="658"/>
    </row>
    <row r="294" spans="1:21" ht="81.75" customHeight="1">
      <c r="A294" s="676"/>
      <c r="B294" s="646"/>
      <c r="C294" s="650" t="s">
        <v>836</v>
      </c>
      <c r="D294" s="392" t="s">
        <v>26</v>
      </c>
      <c r="E294" s="306" t="s">
        <v>319</v>
      </c>
      <c r="F294" s="306" t="s">
        <v>159</v>
      </c>
      <c r="G294" s="306" t="s">
        <v>837</v>
      </c>
      <c r="H294" s="306" t="s">
        <v>114</v>
      </c>
      <c r="I294" s="184"/>
      <c r="J294" s="184"/>
      <c r="K294" s="184">
        <v>0</v>
      </c>
      <c r="L294" s="184">
        <v>0</v>
      </c>
      <c r="M294" s="184">
        <v>0</v>
      </c>
      <c r="N294" s="184">
        <v>0</v>
      </c>
      <c r="O294" s="264">
        <v>1.7</v>
      </c>
      <c r="P294" s="264">
        <v>1.7</v>
      </c>
      <c r="Q294" s="355">
        <v>1.7</v>
      </c>
      <c r="R294" s="261">
        <v>1.7</v>
      </c>
      <c r="S294" s="184">
        <v>0</v>
      </c>
      <c r="T294" s="184">
        <v>0</v>
      </c>
      <c r="U294" s="646"/>
    </row>
    <row r="295" spans="1:21" ht="12.75">
      <c r="A295" s="675"/>
      <c r="B295" s="622"/>
      <c r="C295" s="661"/>
      <c r="D295" s="392" t="s">
        <v>48</v>
      </c>
      <c r="E295" s="82"/>
      <c r="F295" s="82"/>
      <c r="G295" s="82"/>
      <c r="H295" s="82"/>
      <c r="I295" s="184"/>
      <c r="J295" s="184"/>
      <c r="K295" s="184"/>
      <c r="L295" s="184"/>
      <c r="M295" s="184"/>
      <c r="N295" s="184"/>
      <c r="O295" s="264"/>
      <c r="P295" s="264"/>
      <c r="Q295" s="355"/>
      <c r="R295" s="261"/>
      <c r="S295" s="184"/>
      <c r="T295" s="184"/>
      <c r="U295" s="622"/>
    </row>
    <row r="296" spans="1:21" ht="69" customHeight="1">
      <c r="A296" s="674"/>
      <c r="B296" s="650" t="s">
        <v>82</v>
      </c>
      <c r="C296" s="650" t="s">
        <v>332</v>
      </c>
      <c r="D296" s="238" t="s">
        <v>26</v>
      </c>
      <c r="E296" s="82" t="s">
        <v>319</v>
      </c>
      <c r="F296" s="82" t="s">
        <v>322</v>
      </c>
      <c r="G296" s="82" t="s">
        <v>479</v>
      </c>
      <c r="H296" s="82" t="s">
        <v>147</v>
      </c>
      <c r="I296" s="184"/>
      <c r="J296" s="184"/>
      <c r="K296" s="184">
        <v>158</v>
      </c>
      <c r="L296" s="184">
        <v>124.22477000000001</v>
      </c>
      <c r="M296" s="184">
        <v>337.5</v>
      </c>
      <c r="N296" s="264">
        <v>319.79764999999998</v>
      </c>
      <c r="O296" s="264">
        <v>498.49200000000002</v>
      </c>
      <c r="P296" s="264">
        <v>463.69270999999998</v>
      </c>
      <c r="Q296" s="355">
        <v>659.49199999999996</v>
      </c>
      <c r="R296" s="261">
        <v>602.05890999999997</v>
      </c>
      <c r="S296" s="184">
        <v>1106.5999999999999</v>
      </c>
      <c r="T296" s="184">
        <v>1106.5999999999999</v>
      </c>
      <c r="U296" s="650" t="s">
        <v>804</v>
      </c>
    </row>
    <row r="297" spans="1:21" ht="12.75">
      <c r="A297" s="676"/>
      <c r="B297" s="658"/>
      <c r="C297" s="661"/>
      <c r="D297" s="238" t="s">
        <v>48</v>
      </c>
      <c r="E297" s="82"/>
      <c r="F297" s="82"/>
      <c r="G297" s="82"/>
      <c r="H297" s="82"/>
      <c r="I297" s="184"/>
      <c r="J297" s="184"/>
      <c r="K297" s="184"/>
      <c r="L297" s="184"/>
      <c r="M297" s="184"/>
      <c r="N297" s="264"/>
      <c r="O297" s="264"/>
      <c r="P297" s="264"/>
      <c r="Q297" s="355"/>
      <c r="R297" s="261"/>
      <c r="S297" s="184"/>
      <c r="T297" s="184"/>
      <c r="U297" s="653"/>
    </row>
    <row r="298" spans="1:21" ht="69.75" customHeight="1">
      <c r="A298" s="646"/>
      <c r="B298" s="646"/>
      <c r="C298" s="650" t="s">
        <v>332</v>
      </c>
      <c r="D298" s="238" t="s">
        <v>26</v>
      </c>
      <c r="E298" s="82" t="s">
        <v>319</v>
      </c>
      <c r="F298" s="82" t="s">
        <v>322</v>
      </c>
      <c r="G298" s="82" t="s">
        <v>479</v>
      </c>
      <c r="H298" s="82" t="s">
        <v>143</v>
      </c>
      <c r="I298" s="184"/>
      <c r="J298" s="184"/>
      <c r="K298" s="184">
        <v>81.258179999999996</v>
      </c>
      <c r="L298" s="184">
        <v>71.756</v>
      </c>
      <c r="M298" s="184">
        <v>167.94191000000001</v>
      </c>
      <c r="N298" s="264">
        <v>103.34202999999999</v>
      </c>
      <c r="O298" s="264">
        <v>234.10017999999999</v>
      </c>
      <c r="P298" s="264">
        <v>170.42131000000001</v>
      </c>
      <c r="Q298" s="355">
        <v>247.94200000000001</v>
      </c>
      <c r="R298" s="261">
        <v>247.94200000000001</v>
      </c>
      <c r="S298" s="184">
        <v>0</v>
      </c>
      <c r="T298" s="184">
        <v>0</v>
      </c>
      <c r="U298" s="653"/>
    </row>
    <row r="299" spans="1:21" ht="12.75">
      <c r="A299" s="646"/>
      <c r="B299" s="646"/>
      <c r="C299" s="661"/>
      <c r="D299" s="238" t="s">
        <v>48</v>
      </c>
      <c r="E299" s="82"/>
      <c r="F299" s="82"/>
      <c r="G299" s="82"/>
      <c r="H299" s="82"/>
      <c r="I299" s="184"/>
      <c r="J299" s="184"/>
      <c r="K299" s="184"/>
      <c r="L299" s="184"/>
      <c r="M299" s="184"/>
      <c r="N299" s="264"/>
      <c r="O299" s="264"/>
      <c r="P299" s="264"/>
      <c r="Q299" s="355"/>
      <c r="R299" s="261"/>
      <c r="S299" s="184"/>
      <c r="T299" s="184"/>
      <c r="U299" s="653"/>
    </row>
    <row r="300" spans="1:21" ht="81.75" customHeight="1">
      <c r="A300" s="646"/>
      <c r="B300" s="646"/>
      <c r="C300" s="650" t="s">
        <v>703</v>
      </c>
      <c r="D300" s="238" t="s">
        <v>26</v>
      </c>
      <c r="E300" s="82" t="s">
        <v>319</v>
      </c>
      <c r="F300" s="82" t="s">
        <v>322</v>
      </c>
      <c r="G300" s="82" t="s">
        <v>479</v>
      </c>
      <c r="H300" s="82" t="s">
        <v>143</v>
      </c>
      <c r="I300" s="184"/>
      <c r="J300" s="184"/>
      <c r="K300" s="184">
        <v>70.756</v>
      </c>
      <c r="L300" s="184">
        <v>47.46</v>
      </c>
      <c r="M300" s="184">
        <v>70.756</v>
      </c>
      <c r="N300" s="264">
        <v>70.756</v>
      </c>
      <c r="O300" s="264">
        <v>70.756</v>
      </c>
      <c r="P300" s="264">
        <v>70.756</v>
      </c>
      <c r="Q300" s="355">
        <v>70.756</v>
      </c>
      <c r="R300" s="261">
        <v>70.756</v>
      </c>
      <c r="S300" s="184">
        <v>0</v>
      </c>
      <c r="T300" s="184">
        <v>0</v>
      </c>
      <c r="U300" s="653"/>
    </row>
    <row r="301" spans="1:21" ht="12.75">
      <c r="A301" s="646"/>
      <c r="B301" s="646"/>
      <c r="C301" s="661"/>
      <c r="D301" s="238" t="s">
        <v>48</v>
      </c>
      <c r="E301" s="82"/>
      <c r="F301" s="82"/>
      <c r="G301" s="82"/>
      <c r="H301" s="82"/>
      <c r="I301" s="184"/>
      <c r="J301" s="184"/>
      <c r="K301" s="184"/>
      <c r="L301" s="184"/>
      <c r="M301" s="184"/>
      <c r="N301" s="264"/>
      <c r="O301" s="264"/>
      <c r="P301" s="264"/>
      <c r="Q301" s="355"/>
      <c r="R301" s="261"/>
      <c r="S301" s="184"/>
      <c r="T301" s="184"/>
      <c r="U301" s="653"/>
    </row>
    <row r="302" spans="1:21" ht="72.75" customHeight="1">
      <c r="A302" s="646"/>
      <c r="B302" s="646"/>
      <c r="C302" s="650" t="s">
        <v>332</v>
      </c>
      <c r="D302" s="238" t="s">
        <v>26</v>
      </c>
      <c r="E302" s="82" t="s">
        <v>319</v>
      </c>
      <c r="F302" s="82" t="s">
        <v>322</v>
      </c>
      <c r="G302" s="82" t="s">
        <v>479</v>
      </c>
      <c r="H302" s="82" t="s">
        <v>480</v>
      </c>
      <c r="I302" s="184"/>
      <c r="J302" s="184"/>
      <c r="K302" s="184">
        <v>61.58</v>
      </c>
      <c r="L302" s="184">
        <v>53.117370000000001</v>
      </c>
      <c r="M302" s="184">
        <v>117.56609</v>
      </c>
      <c r="N302" s="264">
        <v>104.99948999999999</v>
      </c>
      <c r="O302" s="264">
        <v>164.666</v>
      </c>
      <c r="P302" s="264">
        <v>145.57758000000001</v>
      </c>
      <c r="Q302" s="355">
        <v>199.166</v>
      </c>
      <c r="R302" s="261">
        <v>194.04795999999999</v>
      </c>
      <c r="S302" s="184">
        <v>0</v>
      </c>
      <c r="T302" s="184">
        <v>0</v>
      </c>
      <c r="U302" s="653"/>
    </row>
    <row r="303" spans="1:21" ht="12.75">
      <c r="A303" s="622"/>
      <c r="B303" s="622"/>
      <c r="C303" s="661"/>
      <c r="D303" s="238" t="s">
        <v>48</v>
      </c>
      <c r="E303" s="82"/>
      <c r="F303" s="82"/>
      <c r="G303" s="82"/>
      <c r="H303" s="82"/>
      <c r="I303" s="184"/>
      <c r="J303" s="184"/>
      <c r="K303" s="184"/>
      <c r="L303" s="184"/>
      <c r="M303" s="184"/>
      <c r="N303" s="264"/>
      <c r="O303" s="264"/>
      <c r="P303" s="264"/>
      <c r="Q303" s="355"/>
      <c r="R303" s="261"/>
      <c r="S303" s="184"/>
      <c r="T303" s="184"/>
      <c r="U303" s="710"/>
    </row>
    <row r="304" spans="1:21" ht="46.5" customHeight="1">
      <c r="A304" s="674"/>
      <c r="B304" s="650" t="s">
        <v>83</v>
      </c>
      <c r="C304" s="650" t="s">
        <v>333</v>
      </c>
      <c r="D304" s="238" t="s">
        <v>26</v>
      </c>
      <c r="E304" s="82" t="s">
        <v>319</v>
      </c>
      <c r="F304" s="82" t="s">
        <v>322</v>
      </c>
      <c r="G304" s="82" t="s">
        <v>481</v>
      </c>
      <c r="H304" s="82" t="s">
        <v>147</v>
      </c>
      <c r="I304" s="184"/>
      <c r="J304" s="184"/>
      <c r="K304" s="184">
        <v>394.86559999999997</v>
      </c>
      <c r="L304" s="184">
        <v>358.86450000000002</v>
      </c>
      <c r="M304" s="184">
        <v>884.00090999999998</v>
      </c>
      <c r="N304" s="264">
        <v>731.19448999999997</v>
      </c>
      <c r="O304" s="264">
        <v>1392.70164</v>
      </c>
      <c r="P304" s="264">
        <v>1087.1854499999999</v>
      </c>
      <c r="Q304" s="355">
        <v>1457.77</v>
      </c>
      <c r="R304" s="261">
        <v>1457.23603</v>
      </c>
      <c r="S304" s="184">
        <v>2478.518</v>
      </c>
      <c r="T304" s="184">
        <v>2478.518</v>
      </c>
      <c r="U304" s="697" t="s">
        <v>783</v>
      </c>
    </row>
    <row r="305" spans="1:21" ht="12.75">
      <c r="A305" s="676"/>
      <c r="B305" s="658"/>
      <c r="C305" s="661"/>
      <c r="D305" s="238" t="s">
        <v>48</v>
      </c>
      <c r="E305" s="82"/>
      <c r="F305" s="82"/>
      <c r="G305" s="82"/>
      <c r="H305" s="82"/>
      <c r="I305" s="184"/>
      <c r="J305" s="184"/>
      <c r="K305" s="184"/>
      <c r="L305" s="184"/>
      <c r="M305" s="184"/>
      <c r="N305" s="264"/>
      <c r="O305" s="264"/>
      <c r="P305" s="264"/>
      <c r="Q305" s="355"/>
      <c r="R305" s="261"/>
      <c r="S305" s="184"/>
      <c r="T305" s="184"/>
      <c r="U305" s="742"/>
    </row>
    <row r="306" spans="1:21" ht="52.5" customHeight="1">
      <c r="A306" s="646"/>
      <c r="B306" s="646"/>
      <c r="C306" s="650" t="s">
        <v>333</v>
      </c>
      <c r="D306" s="238" t="s">
        <v>26</v>
      </c>
      <c r="E306" s="82" t="s">
        <v>319</v>
      </c>
      <c r="F306" s="82" t="s">
        <v>322</v>
      </c>
      <c r="G306" s="82" t="s">
        <v>481</v>
      </c>
      <c r="H306" s="82" t="s">
        <v>148</v>
      </c>
      <c r="I306" s="184"/>
      <c r="J306" s="184"/>
      <c r="K306" s="184">
        <v>0.19500000000000001</v>
      </c>
      <c r="L306" s="184">
        <v>1.2999999999999999E-2</v>
      </c>
      <c r="M306" s="184">
        <v>27.865680000000001</v>
      </c>
      <c r="N306" s="264">
        <v>26.527999999999999</v>
      </c>
      <c r="O306" s="264">
        <v>28.060680000000001</v>
      </c>
      <c r="P306" s="264">
        <v>26.722999999999999</v>
      </c>
      <c r="Q306" s="355">
        <v>27.088000000000001</v>
      </c>
      <c r="R306" s="261">
        <v>27.047999999999998</v>
      </c>
      <c r="S306" s="184">
        <v>0</v>
      </c>
      <c r="T306" s="184">
        <v>0</v>
      </c>
      <c r="U306" s="742"/>
    </row>
    <row r="307" spans="1:21" ht="12.75">
      <c r="A307" s="646"/>
      <c r="B307" s="646"/>
      <c r="C307" s="661"/>
      <c r="D307" s="238" t="s">
        <v>48</v>
      </c>
      <c r="E307" s="82"/>
      <c r="F307" s="82"/>
      <c r="G307" s="82"/>
      <c r="H307" s="82"/>
      <c r="I307" s="184"/>
      <c r="J307" s="184"/>
      <c r="K307" s="184"/>
      <c r="L307" s="184"/>
      <c r="M307" s="184"/>
      <c r="N307" s="264"/>
      <c r="O307" s="264"/>
      <c r="P307" s="264"/>
      <c r="Q307" s="355"/>
      <c r="R307" s="261"/>
      <c r="S307" s="184"/>
      <c r="T307" s="184"/>
      <c r="U307" s="742"/>
    </row>
    <row r="308" spans="1:21" ht="42.75" customHeight="1">
      <c r="A308" s="646"/>
      <c r="B308" s="646"/>
      <c r="C308" s="650" t="s">
        <v>333</v>
      </c>
      <c r="D308" s="238" t="s">
        <v>26</v>
      </c>
      <c r="E308" s="82" t="s">
        <v>319</v>
      </c>
      <c r="F308" s="82" t="s">
        <v>322</v>
      </c>
      <c r="G308" s="82" t="s">
        <v>481</v>
      </c>
      <c r="H308" s="82" t="s">
        <v>480</v>
      </c>
      <c r="I308" s="184"/>
      <c r="J308" s="184"/>
      <c r="K308" s="184">
        <v>119.05448</v>
      </c>
      <c r="L308" s="184">
        <v>68.770480000000006</v>
      </c>
      <c r="M308" s="184">
        <v>266.57835</v>
      </c>
      <c r="N308" s="264">
        <v>251.45611</v>
      </c>
      <c r="O308" s="264">
        <v>442.09289000000001</v>
      </c>
      <c r="P308" s="264">
        <v>310.62572999999998</v>
      </c>
      <c r="Q308" s="355">
        <v>538.16039000000001</v>
      </c>
      <c r="R308" s="261">
        <v>505.71557999999999</v>
      </c>
      <c r="S308" s="184">
        <v>0</v>
      </c>
      <c r="T308" s="184">
        <v>0</v>
      </c>
      <c r="U308" s="742"/>
    </row>
    <row r="309" spans="1:21" ht="12.75">
      <c r="A309" s="646"/>
      <c r="B309" s="646"/>
      <c r="C309" s="661"/>
      <c r="D309" s="238" t="s">
        <v>48</v>
      </c>
      <c r="E309" s="82"/>
      <c r="F309" s="82"/>
      <c r="G309" s="82"/>
      <c r="H309" s="82"/>
      <c r="I309" s="184"/>
      <c r="J309" s="184"/>
      <c r="K309" s="184"/>
      <c r="L309" s="184"/>
      <c r="M309" s="184"/>
      <c r="N309" s="264"/>
      <c r="O309" s="264"/>
      <c r="P309" s="264"/>
      <c r="Q309" s="355"/>
      <c r="R309" s="261"/>
      <c r="S309" s="184"/>
      <c r="T309" s="184"/>
      <c r="U309" s="743"/>
    </row>
    <row r="310" spans="1:21" ht="42" customHeight="1">
      <c r="A310" s="646"/>
      <c r="B310" s="646"/>
      <c r="C310" s="650" t="s">
        <v>333</v>
      </c>
      <c r="D310" s="238" t="s">
        <v>26</v>
      </c>
      <c r="E310" s="82" t="s">
        <v>319</v>
      </c>
      <c r="F310" s="82" t="s">
        <v>322</v>
      </c>
      <c r="G310" s="82" t="s">
        <v>481</v>
      </c>
      <c r="H310" s="82" t="s">
        <v>143</v>
      </c>
      <c r="I310" s="184"/>
      <c r="J310" s="184"/>
      <c r="K310" s="184">
        <v>44.866660000000003</v>
      </c>
      <c r="L310" s="184">
        <v>44.161250000000003</v>
      </c>
      <c r="M310" s="184">
        <v>90.287080000000003</v>
      </c>
      <c r="N310" s="264">
        <v>77.405649999999994</v>
      </c>
      <c r="O310" s="264">
        <v>136.13061999999999</v>
      </c>
      <c r="P310" s="264">
        <v>106.93705</v>
      </c>
      <c r="Q310" s="355">
        <v>228.13061999999999</v>
      </c>
      <c r="R310" s="261">
        <v>201.93705</v>
      </c>
      <c r="S310" s="184">
        <v>0</v>
      </c>
      <c r="T310" s="184">
        <v>0</v>
      </c>
      <c r="U310" s="697" t="s">
        <v>805</v>
      </c>
    </row>
    <row r="311" spans="1:21" ht="12.75">
      <c r="A311" s="646"/>
      <c r="B311" s="646"/>
      <c r="C311" s="661"/>
      <c r="D311" s="238" t="s">
        <v>48</v>
      </c>
      <c r="E311" s="82"/>
      <c r="F311" s="82"/>
      <c r="G311" s="82"/>
      <c r="H311" s="82"/>
      <c r="I311" s="184"/>
      <c r="J311" s="184"/>
      <c r="K311" s="184"/>
      <c r="L311" s="184"/>
      <c r="M311" s="184"/>
      <c r="N311" s="264"/>
      <c r="O311" s="264"/>
      <c r="P311" s="264"/>
      <c r="Q311" s="355"/>
      <c r="R311" s="261"/>
      <c r="S311" s="184"/>
      <c r="T311" s="184"/>
      <c r="U311" s="747"/>
    </row>
    <row r="312" spans="1:21" ht="54" customHeight="1">
      <c r="A312" s="646"/>
      <c r="B312" s="646"/>
      <c r="C312" s="650" t="s">
        <v>333</v>
      </c>
      <c r="D312" s="303" t="s">
        <v>26</v>
      </c>
      <c r="E312" s="82" t="s">
        <v>319</v>
      </c>
      <c r="F312" s="82" t="s">
        <v>322</v>
      </c>
      <c r="G312" s="82" t="s">
        <v>481</v>
      </c>
      <c r="H312" s="82">
        <v>853</v>
      </c>
      <c r="I312" s="184"/>
      <c r="J312" s="184"/>
      <c r="K312" s="184">
        <v>0</v>
      </c>
      <c r="L312" s="184">
        <v>0</v>
      </c>
      <c r="M312" s="184">
        <v>0.89370000000000005</v>
      </c>
      <c r="N312" s="264">
        <v>0.89370000000000005</v>
      </c>
      <c r="O312" s="264">
        <v>1.3936999999999999</v>
      </c>
      <c r="P312" s="264">
        <v>1.3936999999999999</v>
      </c>
      <c r="Q312" s="355">
        <v>8.9915400000000005</v>
      </c>
      <c r="R312" s="261">
        <v>8.9915400000000005</v>
      </c>
      <c r="S312" s="184">
        <v>0</v>
      </c>
      <c r="T312" s="184">
        <v>0</v>
      </c>
      <c r="U312" s="646"/>
    </row>
    <row r="313" spans="1:21" ht="12.75">
      <c r="A313" s="622"/>
      <c r="B313" s="622"/>
      <c r="C313" s="661"/>
      <c r="D313" s="303" t="s">
        <v>48</v>
      </c>
      <c r="E313" s="82"/>
      <c r="F313" s="82"/>
      <c r="G313" s="82"/>
      <c r="H313" s="82"/>
      <c r="I313" s="184"/>
      <c r="J313" s="184"/>
      <c r="K313" s="184"/>
      <c r="L313" s="184"/>
      <c r="M313" s="184"/>
      <c r="N313" s="264"/>
      <c r="O313" s="264"/>
      <c r="P313" s="264"/>
      <c r="Q313" s="355"/>
      <c r="R313" s="261"/>
      <c r="S313" s="184"/>
      <c r="T313" s="184"/>
      <c r="U313" s="622"/>
    </row>
    <row r="314" spans="1:21" ht="60" customHeight="1">
      <c r="A314" s="674"/>
      <c r="B314" s="650" t="s">
        <v>84</v>
      </c>
      <c r="C314" s="650" t="s">
        <v>335</v>
      </c>
      <c r="D314" s="238" t="s">
        <v>26</v>
      </c>
      <c r="E314" s="82" t="s">
        <v>319</v>
      </c>
      <c r="F314" s="82" t="s">
        <v>322</v>
      </c>
      <c r="G314" s="82" t="s">
        <v>483</v>
      </c>
      <c r="H314" s="82" t="s">
        <v>318</v>
      </c>
      <c r="I314" s="184"/>
      <c r="J314" s="184"/>
      <c r="K314" s="184">
        <v>516.90390000000002</v>
      </c>
      <c r="L314" s="184">
        <v>426.40422999999998</v>
      </c>
      <c r="M314" s="184">
        <v>1245.2128</v>
      </c>
      <c r="N314" s="264">
        <v>1092.54484</v>
      </c>
      <c r="O314" s="264">
        <v>1967.93346</v>
      </c>
      <c r="P314" s="264">
        <v>1568.1302800000001</v>
      </c>
      <c r="Q314" s="355">
        <v>2335.6999999999998</v>
      </c>
      <c r="R314" s="261">
        <v>2335.59915</v>
      </c>
      <c r="S314" s="184">
        <v>3246.32</v>
      </c>
      <c r="T314" s="184">
        <v>3246.32</v>
      </c>
      <c r="U314" s="697" t="s">
        <v>806</v>
      </c>
    </row>
    <row r="315" spans="1:21" ht="12.75">
      <c r="A315" s="676"/>
      <c r="B315" s="658"/>
      <c r="C315" s="661"/>
      <c r="D315" s="238" t="s">
        <v>48</v>
      </c>
      <c r="E315" s="82"/>
      <c r="F315" s="82"/>
      <c r="G315" s="82"/>
      <c r="H315" s="82"/>
      <c r="I315" s="184"/>
      <c r="J315" s="184"/>
      <c r="K315" s="184"/>
      <c r="L315" s="184"/>
      <c r="M315" s="184"/>
      <c r="N315" s="264"/>
      <c r="O315" s="264"/>
      <c r="P315" s="264"/>
      <c r="Q315" s="355"/>
      <c r="R315" s="261"/>
      <c r="S315" s="184"/>
      <c r="T315" s="184"/>
      <c r="U315" s="698"/>
    </row>
    <row r="316" spans="1:21" ht="60" customHeight="1">
      <c r="A316" s="646"/>
      <c r="B316" s="646"/>
      <c r="C316" s="650" t="s">
        <v>335</v>
      </c>
      <c r="D316" s="238" t="s">
        <v>26</v>
      </c>
      <c r="E316" s="82" t="s">
        <v>319</v>
      </c>
      <c r="F316" s="82" t="s">
        <v>322</v>
      </c>
      <c r="G316" s="82" t="s">
        <v>483</v>
      </c>
      <c r="H316" s="82" t="s">
        <v>143</v>
      </c>
      <c r="I316" s="184"/>
      <c r="J316" s="184"/>
      <c r="K316" s="184">
        <v>48.22222</v>
      </c>
      <c r="L316" s="184">
        <v>26</v>
      </c>
      <c r="M316" s="184">
        <v>107.95696</v>
      </c>
      <c r="N316" s="264">
        <v>56</v>
      </c>
      <c r="O316" s="264">
        <v>170.08107999999999</v>
      </c>
      <c r="P316" s="264">
        <v>118.4</v>
      </c>
      <c r="Q316" s="355">
        <v>205.6396</v>
      </c>
      <c r="R316" s="261">
        <v>202.6396</v>
      </c>
      <c r="S316" s="184">
        <v>0</v>
      </c>
      <c r="T316" s="184">
        <v>0</v>
      </c>
      <c r="U316" s="697" t="s">
        <v>807</v>
      </c>
    </row>
    <row r="317" spans="1:21" ht="12.75">
      <c r="A317" s="646"/>
      <c r="B317" s="646"/>
      <c r="C317" s="661"/>
      <c r="D317" s="238" t="s">
        <v>48</v>
      </c>
      <c r="E317" s="82"/>
      <c r="F317" s="82"/>
      <c r="G317" s="82"/>
      <c r="H317" s="82"/>
      <c r="I317" s="184"/>
      <c r="J317" s="184"/>
      <c r="K317" s="184"/>
      <c r="L317" s="184"/>
      <c r="M317" s="184"/>
      <c r="N317" s="264"/>
      <c r="O317" s="264"/>
      <c r="P317" s="264"/>
      <c r="Q317" s="355"/>
      <c r="R317" s="261"/>
      <c r="S317" s="184"/>
      <c r="T317" s="184"/>
      <c r="U317" s="698"/>
    </row>
    <row r="318" spans="1:21" ht="60" customHeight="1">
      <c r="A318" s="646"/>
      <c r="B318" s="646"/>
      <c r="C318" s="650" t="s">
        <v>335</v>
      </c>
      <c r="D318" s="238" t="s">
        <v>26</v>
      </c>
      <c r="E318" s="82" t="s">
        <v>319</v>
      </c>
      <c r="F318" s="82" t="s">
        <v>322</v>
      </c>
      <c r="G318" s="82" t="s">
        <v>483</v>
      </c>
      <c r="H318" s="82" t="s">
        <v>334</v>
      </c>
      <c r="I318" s="184"/>
      <c r="J318" s="184"/>
      <c r="K318" s="184">
        <v>0.17330000000000001</v>
      </c>
      <c r="L318" s="184">
        <v>0.13</v>
      </c>
      <c r="M318" s="184">
        <v>0.38779999999999998</v>
      </c>
      <c r="N318" s="264">
        <v>0.26</v>
      </c>
      <c r="O318" s="264">
        <v>0.61095999999999995</v>
      </c>
      <c r="P318" s="264">
        <v>0.32500000000000001</v>
      </c>
      <c r="Q318" s="355">
        <v>0.69</v>
      </c>
      <c r="R318" s="261">
        <v>0.65900000000000003</v>
      </c>
      <c r="S318" s="184">
        <v>0</v>
      </c>
      <c r="T318" s="184">
        <v>0</v>
      </c>
      <c r="U318" s="697" t="s">
        <v>808</v>
      </c>
    </row>
    <row r="319" spans="1:21" ht="12.75">
      <c r="A319" s="646"/>
      <c r="B319" s="646"/>
      <c r="C319" s="661"/>
      <c r="D319" s="238" t="s">
        <v>48</v>
      </c>
      <c r="E319" s="82"/>
      <c r="F319" s="82"/>
      <c r="G319" s="82"/>
      <c r="H319" s="82"/>
      <c r="I319" s="184"/>
      <c r="J319" s="184"/>
      <c r="K319" s="184"/>
      <c r="L319" s="184"/>
      <c r="M319" s="184"/>
      <c r="N319" s="264"/>
      <c r="O319" s="264"/>
      <c r="P319" s="264"/>
      <c r="Q319" s="355"/>
      <c r="R319" s="261"/>
      <c r="S319" s="184"/>
      <c r="T319" s="184"/>
      <c r="U319" s="698"/>
    </row>
    <row r="320" spans="1:21" ht="66" customHeight="1">
      <c r="A320" s="646"/>
      <c r="B320" s="646"/>
      <c r="C320" s="650" t="s">
        <v>335</v>
      </c>
      <c r="D320" s="238" t="s">
        <v>26</v>
      </c>
      <c r="E320" s="82" t="s">
        <v>319</v>
      </c>
      <c r="F320" s="82" t="s">
        <v>322</v>
      </c>
      <c r="G320" s="82" t="s">
        <v>483</v>
      </c>
      <c r="H320" s="82" t="s">
        <v>482</v>
      </c>
      <c r="I320" s="184"/>
      <c r="J320" s="184"/>
      <c r="K320" s="184">
        <v>156.10496000000001</v>
      </c>
      <c r="L320" s="184">
        <v>9.4119799999999998</v>
      </c>
      <c r="M320" s="184">
        <v>349.47883000000002</v>
      </c>
      <c r="N320" s="264">
        <v>164.23382000000001</v>
      </c>
      <c r="O320" s="264">
        <v>638.03869999999995</v>
      </c>
      <c r="P320" s="264">
        <v>484.42487999999997</v>
      </c>
      <c r="Q320" s="355">
        <v>747.19931999999994</v>
      </c>
      <c r="R320" s="261">
        <v>685.50756000000001</v>
      </c>
      <c r="S320" s="184">
        <v>0</v>
      </c>
      <c r="T320" s="184">
        <v>0</v>
      </c>
      <c r="U320" s="697" t="s">
        <v>809</v>
      </c>
    </row>
    <row r="321" spans="1:21" ht="12.75">
      <c r="A321" s="646"/>
      <c r="B321" s="646"/>
      <c r="C321" s="661"/>
      <c r="D321" s="238" t="s">
        <v>48</v>
      </c>
      <c r="E321" s="82"/>
      <c r="F321" s="82"/>
      <c r="G321" s="82"/>
      <c r="H321" s="82"/>
      <c r="I321" s="184"/>
      <c r="J321" s="184"/>
      <c r="K321" s="184"/>
      <c r="L321" s="184"/>
      <c r="M321" s="184"/>
      <c r="N321" s="264"/>
      <c r="O321" s="264"/>
      <c r="P321" s="264"/>
      <c r="Q321" s="355"/>
      <c r="R321" s="261"/>
      <c r="S321" s="184"/>
      <c r="T321" s="184"/>
      <c r="U321" s="747"/>
    </row>
    <row r="322" spans="1:21" ht="59.25" customHeight="1">
      <c r="A322" s="646"/>
      <c r="B322" s="646"/>
      <c r="C322" s="650" t="s">
        <v>335</v>
      </c>
      <c r="D322" s="303" t="s">
        <v>26</v>
      </c>
      <c r="E322" s="82" t="s">
        <v>319</v>
      </c>
      <c r="F322" s="82" t="s">
        <v>322</v>
      </c>
      <c r="G322" s="82" t="s">
        <v>483</v>
      </c>
      <c r="H322" s="82">
        <v>853</v>
      </c>
      <c r="I322" s="184"/>
      <c r="J322" s="184"/>
      <c r="K322" s="184">
        <v>0</v>
      </c>
      <c r="L322" s="184">
        <v>0</v>
      </c>
      <c r="M322" s="184">
        <v>5.6058599999999998</v>
      </c>
      <c r="N322" s="264">
        <v>5.5971000000000002</v>
      </c>
      <c r="O322" s="264">
        <v>5.6558599999999997</v>
      </c>
      <c r="P322" s="264">
        <v>5.6470900000000004</v>
      </c>
      <c r="Q322" s="355">
        <v>6.1471</v>
      </c>
      <c r="R322" s="261">
        <v>6.1470900000000004</v>
      </c>
      <c r="S322" s="184">
        <v>0</v>
      </c>
      <c r="T322" s="184">
        <v>0</v>
      </c>
      <c r="U322" s="646"/>
    </row>
    <row r="323" spans="1:21" ht="12.75">
      <c r="A323" s="622"/>
      <c r="B323" s="622"/>
      <c r="C323" s="661"/>
      <c r="D323" s="303" t="s">
        <v>48</v>
      </c>
      <c r="E323" s="82"/>
      <c r="F323" s="82"/>
      <c r="G323" s="82"/>
      <c r="H323" s="82"/>
      <c r="I323" s="184"/>
      <c r="J323" s="184"/>
      <c r="K323" s="184"/>
      <c r="L323" s="184"/>
      <c r="M323" s="184"/>
      <c r="N323" s="264"/>
      <c r="O323" s="264"/>
      <c r="P323" s="264"/>
      <c r="Q323" s="355"/>
      <c r="R323" s="261"/>
      <c r="S323" s="184"/>
      <c r="T323" s="184"/>
      <c r="U323" s="622"/>
    </row>
    <row r="324" spans="1:21" ht="30" customHeight="1">
      <c r="A324" s="656"/>
      <c r="B324" s="650" t="s">
        <v>85</v>
      </c>
      <c r="C324" s="650" t="s">
        <v>626</v>
      </c>
      <c r="D324" s="237" t="s">
        <v>26</v>
      </c>
      <c r="E324" s="209" t="s">
        <v>202</v>
      </c>
      <c r="F324" s="209" t="s">
        <v>331</v>
      </c>
      <c r="G324" s="209" t="s">
        <v>484</v>
      </c>
      <c r="H324" s="209" t="s">
        <v>339</v>
      </c>
      <c r="I324" s="184"/>
      <c r="J324" s="184"/>
      <c r="K324" s="184">
        <v>0</v>
      </c>
      <c r="L324" s="184">
        <v>0</v>
      </c>
      <c r="M324" s="184">
        <v>1959</v>
      </c>
      <c r="N324" s="264">
        <v>0</v>
      </c>
      <c r="O324" s="264">
        <v>1959</v>
      </c>
      <c r="P324" s="264">
        <v>1495.7249999999999</v>
      </c>
      <c r="Q324" s="355">
        <v>3058</v>
      </c>
      <c r="R324" s="261">
        <v>2666.85979</v>
      </c>
      <c r="S324" s="203">
        <v>0</v>
      </c>
      <c r="T324" s="203">
        <v>0</v>
      </c>
      <c r="U324" s="652" t="s">
        <v>863</v>
      </c>
    </row>
    <row r="325" spans="1:21" ht="12.75">
      <c r="A325" s="657"/>
      <c r="B325" s="658"/>
      <c r="C325" s="658"/>
      <c r="D325" s="237" t="s">
        <v>48</v>
      </c>
      <c r="E325" s="209"/>
      <c r="F325" s="209"/>
      <c r="G325" s="209"/>
      <c r="H325" s="209"/>
      <c r="I325" s="184"/>
      <c r="J325" s="184"/>
      <c r="K325" s="184"/>
      <c r="L325" s="184"/>
      <c r="M325" s="184"/>
      <c r="N325" s="264"/>
      <c r="O325" s="264"/>
      <c r="P325" s="264"/>
      <c r="Q325" s="355"/>
      <c r="R325" s="261"/>
      <c r="S325" s="203"/>
      <c r="T325" s="203"/>
      <c r="U325" s="646"/>
    </row>
    <row r="326" spans="1:21" ht="28.5" customHeight="1">
      <c r="A326" s="657"/>
      <c r="B326" s="646"/>
      <c r="C326" s="646"/>
      <c r="D326" s="237" t="s">
        <v>26</v>
      </c>
      <c r="E326" s="209" t="s">
        <v>202</v>
      </c>
      <c r="F326" s="209" t="s">
        <v>331</v>
      </c>
      <c r="G326" s="209" t="s">
        <v>484</v>
      </c>
      <c r="H326" s="209" t="s">
        <v>339</v>
      </c>
      <c r="I326" s="184"/>
      <c r="J326" s="184"/>
      <c r="K326" s="184">
        <v>1289.7</v>
      </c>
      <c r="L326" s="184">
        <v>1289.7</v>
      </c>
      <c r="M326" s="184">
        <v>1289.7</v>
      </c>
      <c r="N326" s="264">
        <v>1289.7</v>
      </c>
      <c r="O326" s="264">
        <v>1289.7</v>
      </c>
      <c r="P326" s="264">
        <v>1289.7</v>
      </c>
      <c r="Q326" s="355">
        <v>1289.7</v>
      </c>
      <c r="R326" s="261">
        <v>1289.7</v>
      </c>
      <c r="S326" s="203">
        <v>0</v>
      </c>
      <c r="T326" s="203">
        <v>0</v>
      </c>
      <c r="U326" s="646"/>
    </row>
    <row r="327" spans="1:21" ht="12.75">
      <c r="A327" s="657"/>
      <c r="B327" s="646"/>
      <c r="C327" s="622"/>
      <c r="D327" s="237" t="s">
        <v>48</v>
      </c>
      <c r="E327" s="209"/>
      <c r="F327" s="209"/>
      <c r="G327" s="209"/>
      <c r="H327" s="209"/>
      <c r="I327" s="184"/>
      <c r="J327" s="184"/>
      <c r="K327" s="184"/>
      <c r="L327" s="184"/>
      <c r="M327" s="184"/>
      <c r="N327" s="264"/>
      <c r="O327" s="264"/>
      <c r="P327" s="264"/>
      <c r="Q327" s="355"/>
      <c r="R327" s="261"/>
      <c r="S327" s="203"/>
      <c r="T327" s="203"/>
      <c r="U327" s="646"/>
    </row>
    <row r="328" spans="1:21" ht="33.75" customHeight="1">
      <c r="A328" s="657"/>
      <c r="B328" s="646"/>
      <c r="C328" s="650" t="s">
        <v>709</v>
      </c>
      <c r="D328" s="237" t="s">
        <v>26</v>
      </c>
      <c r="E328" s="209" t="s">
        <v>202</v>
      </c>
      <c r="F328" s="209" t="s">
        <v>331</v>
      </c>
      <c r="G328" s="209" t="s">
        <v>627</v>
      </c>
      <c r="H328" s="209" t="s">
        <v>339</v>
      </c>
      <c r="I328" s="184"/>
      <c r="J328" s="184"/>
      <c r="K328" s="184">
        <v>271.51184999999998</v>
      </c>
      <c r="L328" s="184">
        <v>0</v>
      </c>
      <c r="M328" s="184">
        <v>271.51184999999998</v>
      </c>
      <c r="N328" s="264">
        <v>271.51184999999998</v>
      </c>
      <c r="O328" s="264">
        <v>271.51184999999998</v>
      </c>
      <c r="P328" s="264">
        <v>271.51184999999998</v>
      </c>
      <c r="Q328" s="355">
        <v>271.51184999999998</v>
      </c>
      <c r="R328" s="261">
        <v>271.51184999999998</v>
      </c>
      <c r="S328" s="203">
        <v>0</v>
      </c>
      <c r="T328" s="203">
        <v>0</v>
      </c>
      <c r="U328" s="646"/>
    </row>
    <row r="329" spans="1:21" ht="12.75">
      <c r="A329" s="662"/>
      <c r="B329" s="622"/>
      <c r="C329" s="661"/>
      <c r="D329" s="237" t="s">
        <v>48</v>
      </c>
      <c r="E329" s="209"/>
      <c r="F329" s="209"/>
      <c r="G329" s="209"/>
      <c r="H329" s="209"/>
      <c r="I329" s="184"/>
      <c r="J329" s="184"/>
      <c r="K329" s="184"/>
      <c r="L329" s="184"/>
      <c r="M329" s="184"/>
      <c r="N329" s="264"/>
      <c r="O329" s="264"/>
      <c r="P329" s="264"/>
      <c r="Q329" s="355"/>
      <c r="R329" s="261"/>
      <c r="S329" s="203"/>
      <c r="T329" s="203"/>
      <c r="U329" s="622"/>
    </row>
    <row r="330" spans="1:21" ht="69" customHeight="1">
      <c r="A330" s="668">
        <v>9</v>
      </c>
      <c r="B330" s="666" t="s">
        <v>73</v>
      </c>
      <c r="C330" s="672" t="s">
        <v>433</v>
      </c>
      <c r="D330" s="235" t="s">
        <v>26</v>
      </c>
      <c r="E330" s="27" t="s">
        <v>281</v>
      </c>
      <c r="F330" s="27"/>
      <c r="G330" s="27" t="s">
        <v>539</v>
      </c>
      <c r="H330" s="27" t="s">
        <v>78</v>
      </c>
      <c r="I330" s="260">
        <f t="shared" ref="I330:J330" si="70">I332+I340+I344</f>
        <v>23165.48</v>
      </c>
      <c r="J330" s="260">
        <f t="shared" si="70"/>
        <v>23163.67</v>
      </c>
      <c r="K330" s="260">
        <f>K332+K340+K344</f>
        <v>6067.7248999999993</v>
      </c>
      <c r="L330" s="260">
        <f t="shared" ref="L330:T330" si="71">L332+L340+L344</f>
        <v>5206.5690500000001</v>
      </c>
      <c r="M330" s="260">
        <f t="shared" si="71"/>
        <v>10871.910449999999</v>
      </c>
      <c r="N330" s="260">
        <f t="shared" si="71"/>
        <v>9396.9256399999995</v>
      </c>
      <c r="O330" s="260">
        <f t="shared" si="71"/>
        <v>17164.927009999999</v>
      </c>
      <c r="P330" s="260">
        <f t="shared" si="71"/>
        <v>15227.988020000001</v>
      </c>
      <c r="Q330" s="260">
        <f t="shared" si="71"/>
        <v>22401.313880000002</v>
      </c>
      <c r="R330" s="260">
        <f t="shared" si="71"/>
        <v>22400.95089</v>
      </c>
      <c r="S330" s="260">
        <f t="shared" si="71"/>
        <v>19861.561999999998</v>
      </c>
      <c r="T330" s="260">
        <f t="shared" si="71"/>
        <v>19861.561999999998</v>
      </c>
      <c r="U330" s="689" t="s">
        <v>865</v>
      </c>
    </row>
    <row r="331" spans="1:21">
      <c r="A331" s="669"/>
      <c r="B331" s="667"/>
      <c r="C331" s="672"/>
      <c r="D331" s="235" t="s">
        <v>48</v>
      </c>
      <c r="E331" s="27"/>
      <c r="F331" s="27"/>
      <c r="G331" s="27"/>
      <c r="H331" s="27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731"/>
    </row>
    <row r="332" spans="1:21" ht="171.75" customHeight="1">
      <c r="A332" s="659" t="s">
        <v>293</v>
      </c>
      <c r="B332" s="664" t="s">
        <v>106</v>
      </c>
      <c r="C332" s="663" t="s">
        <v>278</v>
      </c>
      <c r="D332" s="240" t="s">
        <v>26</v>
      </c>
      <c r="E332" s="208" t="s">
        <v>281</v>
      </c>
      <c r="F332" s="208" t="s">
        <v>280</v>
      </c>
      <c r="G332" s="208" t="s">
        <v>540</v>
      </c>
      <c r="H332" s="208" t="s">
        <v>78</v>
      </c>
      <c r="I332" s="84">
        <v>17761.5</v>
      </c>
      <c r="J332" s="84">
        <v>17761.5</v>
      </c>
      <c r="K332" s="84">
        <f>K334+K336+K338</f>
        <v>4031.49</v>
      </c>
      <c r="L332" s="84">
        <f t="shared" ref="L332" si="72">L334+L336+L338</f>
        <v>3388.49</v>
      </c>
      <c r="M332" s="84">
        <f>M334+M336+M338</f>
        <v>7428.99</v>
      </c>
      <c r="N332" s="84">
        <f t="shared" ref="N332" si="73">N334+N336+N338</f>
        <v>6546.9049999999997</v>
      </c>
      <c r="O332" s="84">
        <f t="shared" ref="O332:T332" si="74">O334+O336+O338</f>
        <v>12404.233</v>
      </c>
      <c r="P332" s="84">
        <f t="shared" si="74"/>
        <v>10877.375</v>
      </c>
      <c r="Q332" s="84">
        <f t="shared" si="74"/>
        <v>16614.788</v>
      </c>
      <c r="R332" s="84">
        <f t="shared" si="74"/>
        <v>16614.788</v>
      </c>
      <c r="S332" s="84">
        <f t="shared" si="74"/>
        <v>14865.599999999999</v>
      </c>
      <c r="T332" s="84">
        <f t="shared" si="74"/>
        <v>14865.599999999999</v>
      </c>
      <c r="U332" s="699" t="s">
        <v>725</v>
      </c>
    </row>
    <row r="333" spans="1:21">
      <c r="A333" s="660"/>
      <c r="B333" s="665"/>
      <c r="C333" s="663"/>
      <c r="D333" s="240" t="s">
        <v>48</v>
      </c>
      <c r="E333" s="208"/>
      <c r="F333" s="208"/>
      <c r="G333" s="208"/>
      <c r="H333" s="208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61"/>
      <c r="U333" s="700"/>
    </row>
    <row r="334" spans="1:21" ht="93" customHeight="1">
      <c r="A334" s="670"/>
      <c r="B334" s="650" t="s">
        <v>102</v>
      </c>
      <c r="C334" s="691" t="s">
        <v>279</v>
      </c>
      <c r="D334" s="247" t="s">
        <v>26</v>
      </c>
      <c r="E334" s="209" t="s">
        <v>281</v>
      </c>
      <c r="F334" s="209" t="s">
        <v>280</v>
      </c>
      <c r="G334" s="209" t="s">
        <v>541</v>
      </c>
      <c r="H334" s="209" t="s">
        <v>417</v>
      </c>
      <c r="I334" s="184"/>
      <c r="J334" s="184"/>
      <c r="K334" s="184">
        <v>1747.5</v>
      </c>
      <c r="L334" s="184">
        <v>1747.5</v>
      </c>
      <c r="M334" s="184">
        <v>3495</v>
      </c>
      <c r="N334" s="184">
        <v>3495</v>
      </c>
      <c r="O334" s="184">
        <v>5242.5</v>
      </c>
      <c r="P334" s="184">
        <v>5242.5</v>
      </c>
      <c r="Q334" s="261">
        <v>6990.4</v>
      </c>
      <c r="R334" s="261">
        <v>6990.4</v>
      </c>
      <c r="S334" s="203">
        <v>5592.3</v>
      </c>
      <c r="T334" s="203">
        <v>5592.3</v>
      </c>
      <c r="U334" s="652" t="s">
        <v>810</v>
      </c>
    </row>
    <row r="335" spans="1:21">
      <c r="A335" s="671"/>
      <c r="B335" s="661"/>
      <c r="C335" s="691"/>
      <c r="D335" s="247" t="s">
        <v>48</v>
      </c>
      <c r="E335" s="209"/>
      <c r="F335" s="209"/>
      <c r="G335" s="209"/>
      <c r="H335" s="209"/>
      <c r="I335" s="184"/>
      <c r="J335" s="184"/>
      <c r="K335" s="184"/>
      <c r="L335" s="184"/>
      <c r="M335" s="184"/>
      <c r="N335" s="184"/>
      <c r="O335" s="184"/>
      <c r="P335" s="184"/>
      <c r="Q335" s="261"/>
      <c r="R335" s="261"/>
      <c r="S335" s="203"/>
      <c r="T335" s="203"/>
      <c r="U335" s="655"/>
    </row>
    <row r="336" spans="1:21" ht="39.75" customHeight="1">
      <c r="A336" s="670"/>
      <c r="B336" s="650" t="s">
        <v>82</v>
      </c>
      <c r="C336" s="691" t="s">
        <v>570</v>
      </c>
      <c r="D336" s="247" t="s">
        <v>26</v>
      </c>
      <c r="E336" s="209" t="s">
        <v>281</v>
      </c>
      <c r="F336" s="209" t="s">
        <v>280</v>
      </c>
      <c r="G336" s="209" t="s">
        <v>542</v>
      </c>
      <c r="H336" s="209" t="s">
        <v>417</v>
      </c>
      <c r="I336" s="184"/>
      <c r="J336" s="184"/>
      <c r="K336" s="184">
        <v>1332</v>
      </c>
      <c r="L336" s="184">
        <v>689</v>
      </c>
      <c r="M336" s="184">
        <v>2982</v>
      </c>
      <c r="N336" s="184">
        <v>2099.915</v>
      </c>
      <c r="O336" s="184">
        <v>4698</v>
      </c>
      <c r="P336" s="184">
        <v>4296</v>
      </c>
      <c r="Q336" s="261">
        <v>6000</v>
      </c>
      <c r="R336" s="261">
        <v>6000</v>
      </c>
      <c r="S336" s="203">
        <v>6000</v>
      </c>
      <c r="T336" s="203">
        <v>6000</v>
      </c>
      <c r="U336" s="652" t="s">
        <v>810</v>
      </c>
    </row>
    <row r="337" spans="1:21">
      <c r="A337" s="671"/>
      <c r="B337" s="661"/>
      <c r="C337" s="691"/>
      <c r="D337" s="247" t="s">
        <v>48</v>
      </c>
      <c r="E337" s="209"/>
      <c r="F337" s="209"/>
      <c r="G337" s="209"/>
      <c r="H337" s="209"/>
      <c r="I337" s="184"/>
      <c r="J337" s="184"/>
      <c r="K337" s="184"/>
      <c r="L337" s="184"/>
      <c r="M337" s="184"/>
      <c r="N337" s="184"/>
      <c r="O337" s="184"/>
      <c r="P337" s="184"/>
      <c r="Q337" s="261"/>
      <c r="R337" s="261"/>
      <c r="S337" s="203"/>
      <c r="T337" s="203"/>
      <c r="U337" s="655"/>
    </row>
    <row r="338" spans="1:21" ht="173.25" customHeight="1">
      <c r="A338" s="656"/>
      <c r="B338" s="650" t="s">
        <v>83</v>
      </c>
      <c r="C338" s="650" t="s">
        <v>583</v>
      </c>
      <c r="D338" s="247" t="s">
        <v>26</v>
      </c>
      <c r="E338" s="209" t="s">
        <v>281</v>
      </c>
      <c r="F338" s="209" t="s">
        <v>590</v>
      </c>
      <c r="G338" s="209" t="s">
        <v>584</v>
      </c>
      <c r="H338" s="209" t="s">
        <v>623</v>
      </c>
      <c r="I338" s="184"/>
      <c r="J338" s="184"/>
      <c r="K338" s="184">
        <v>951.99</v>
      </c>
      <c r="L338" s="184">
        <v>951.99</v>
      </c>
      <c r="M338" s="184">
        <v>951.99</v>
      </c>
      <c r="N338" s="184">
        <v>951.99</v>
      </c>
      <c r="O338" s="184">
        <v>2463.7330000000002</v>
      </c>
      <c r="P338" s="184">
        <v>1338.875</v>
      </c>
      <c r="Q338" s="261">
        <v>3624.3879999999999</v>
      </c>
      <c r="R338" s="261">
        <v>3624.3879999999999</v>
      </c>
      <c r="S338" s="203">
        <v>3273.3</v>
      </c>
      <c r="T338" s="203">
        <v>3273.3</v>
      </c>
      <c r="U338" s="652" t="s">
        <v>810</v>
      </c>
    </row>
    <row r="339" spans="1:21">
      <c r="A339" s="662"/>
      <c r="B339" s="661"/>
      <c r="C339" s="661"/>
      <c r="D339" s="247" t="s">
        <v>48</v>
      </c>
      <c r="E339" s="209"/>
      <c r="F339" s="209"/>
      <c r="G339" s="209"/>
      <c r="H339" s="209"/>
      <c r="I339" s="184"/>
      <c r="J339" s="184"/>
      <c r="K339" s="184"/>
      <c r="L339" s="184"/>
      <c r="M339" s="184"/>
      <c r="N339" s="184"/>
      <c r="O339" s="184"/>
      <c r="P339" s="184"/>
      <c r="Q339" s="261"/>
      <c r="R339" s="261"/>
      <c r="S339" s="203"/>
      <c r="T339" s="203"/>
      <c r="U339" s="655"/>
    </row>
    <row r="340" spans="1:21" ht="87.75" customHeight="1">
      <c r="A340" s="659" t="s">
        <v>294</v>
      </c>
      <c r="B340" s="664" t="s">
        <v>98</v>
      </c>
      <c r="C340" s="663" t="s">
        <v>282</v>
      </c>
      <c r="D340" s="240" t="s">
        <v>26</v>
      </c>
      <c r="E340" s="208" t="s">
        <v>281</v>
      </c>
      <c r="F340" s="208" t="s">
        <v>284</v>
      </c>
      <c r="G340" s="208" t="s">
        <v>543</v>
      </c>
      <c r="H340" s="208" t="s">
        <v>78</v>
      </c>
      <c r="I340" s="84">
        <v>408.71</v>
      </c>
      <c r="J340" s="84">
        <v>408.71</v>
      </c>
      <c r="K340" s="84">
        <f>K342</f>
        <v>901.38822000000005</v>
      </c>
      <c r="L340" s="84">
        <f t="shared" ref="L340:T340" si="75">L342</f>
        <v>901.38822000000005</v>
      </c>
      <c r="M340" s="84">
        <f t="shared" si="75"/>
        <v>907.5</v>
      </c>
      <c r="N340" s="84">
        <f t="shared" si="75"/>
        <v>901.38822000000005</v>
      </c>
      <c r="O340" s="84">
        <f t="shared" si="75"/>
        <v>907.5</v>
      </c>
      <c r="P340" s="84">
        <f t="shared" si="75"/>
        <v>901.38822000000005</v>
      </c>
      <c r="Q340" s="84">
        <f t="shared" si="75"/>
        <v>901.38822000000005</v>
      </c>
      <c r="R340" s="84">
        <f t="shared" si="75"/>
        <v>901.38822000000005</v>
      </c>
      <c r="S340" s="84">
        <f t="shared" si="75"/>
        <v>100</v>
      </c>
      <c r="T340" s="84">
        <f t="shared" si="75"/>
        <v>100</v>
      </c>
      <c r="U340" s="699" t="s">
        <v>725</v>
      </c>
    </row>
    <row r="341" spans="1:21">
      <c r="A341" s="660"/>
      <c r="B341" s="665"/>
      <c r="C341" s="663"/>
      <c r="D341" s="240" t="s">
        <v>48</v>
      </c>
      <c r="E341" s="208"/>
      <c r="F341" s="208"/>
      <c r="G341" s="208"/>
      <c r="H341" s="208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T341" s="261"/>
      <c r="U341" s="700"/>
    </row>
    <row r="342" spans="1:21" ht="39.75" customHeight="1">
      <c r="A342" s="670"/>
      <c r="B342" s="650" t="s">
        <v>102</v>
      </c>
      <c r="C342" s="692" t="s">
        <v>283</v>
      </c>
      <c r="D342" s="247" t="s">
        <v>26</v>
      </c>
      <c r="E342" s="209" t="s">
        <v>281</v>
      </c>
      <c r="F342" s="209" t="s">
        <v>284</v>
      </c>
      <c r="G342" s="209" t="s">
        <v>544</v>
      </c>
      <c r="H342" s="209" t="s">
        <v>285</v>
      </c>
      <c r="I342" s="184"/>
      <c r="J342" s="184"/>
      <c r="K342" s="184">
        <v>901.38822000000005</v>
      </c>
      <c r="L342" s="184">
        <v>901.38822000000005</v>
      </c>
      <c r="M342" s="184">
        <v>907.5</v>
      </c>
      <c r="N342" s="184">
        <v>901.38822000000005</v>
      </c>
      <c r="O342" s="184">
        <v>907.5</v>
      </c>
      <c r="P342" s="184">
        <v>901.38822000000005</v>
      </c>
      <c r="Q342" s="261">
        <v>901.38822000000005</v>
      </c>
      <c r="R342" s="261">
        <v>901.38822000000005</v>
      </c>
      <c r="S342" s="268">
        <v>100</v>
      </c>
      <c r="T342" s="203">
        <v>100</v>
      </c>
      <c r="U342" s="725" t="s">
        <v>811</v>
      </c>
    </row>
    <row r="343" spans="1:21">
      <c r="A343" s="671"/>
      <c r="B343" s="661"/>
      <c r="C343" s="692"/>
      <c r="D343" s="247" t="s">
        <v>48</v>
      </c>
      <c r="E343" s="209"/>
      <c r="F343" s="209"/>
      <c r="G343" s="209"/>
      <c r="H343" s="209"/>
      <c r="I343" s="184"/>
      <c r="J343" s="184"/>
      <c r="K343" s="184"/>
      <c r="L343" s="184"/>
      <c r="M343" s="184"/>
      <c r="N343" s="184"/>
      <c r="O343" s="184"/>
      <c r="P343" s="184"/>
      <c r="Q343" s="261"/>
      <c r="R343" s="261"/>
      <c r="S343" s="203"/>
      <c r="T343" s="203"/>
      <c r="U343" s="727"/>
    </row>
    <row r="344" spans="1:21" ht="100.5" customHeight="1">
      <c r="A344" s="659" t="s">
        <v>295</v>
      </c>
      <c r="B344" s="664" t="s">
        <v>269</v>
      </c>
      <c r="C344" s="663" t="s">
        <v>135</v>
      </c>
      <c r="D344" s="240" t="s">
        <v>26</v>
      </c>
      <c r="E344" s="208" t="s">
        <v>281</v>
      </c>
      <c r="F344" s="208" t="s">
        <v>287</v>
      </c>
      <c r="G344" s="208" t="s">
        <v>545</v>
      </c>
      <c r="H344" s="208" t="s">
        <v>78</v>
      </c>
      <c r="I344" s="84">
        <v>4995.2700000000004</v>
      </c>
      <c r="J344" s="84">
        <v>4993.46</v>
      </c>
      <c r="K344" s="84">
        <f>K346+K350+K352</f>
        <v>1134.8466800000001</v>
      </c>
      <c r="L344" s="84">
        <f t="shared" ref="L344:N344" si="76">L346+L350+L352</f>
        <v>916.69083000000001</v>
      </c>
      <c r="M344" s="84">
        <f t="shared" si="76"/>
        <v>2535.4204500000001</v>
      </c>
      <c r="N344" s="84">
        <f t="shared" si="76"/>
        <v>1948.6324200000001</v>
      </c>
      <c r="O344" s="84">
        <f>O346+O348+O350+O352</f>
        <v>3853.1940099999997</v>
      </c>
      <c r="P344" s="84">
        <f t="shared" ref="P344" si="77">P346+P348+P350+P352</f>
        <v>3449.2247999999995</v>
      </c>
      <c r="Q344" s="84">
        <f>Q346+Q348+Q350+Q352</f>
        <v>4885.1376600000003</v>
      </c>
      <c r="R344" s="84">
        <f t="shared" ref="R344:T344" si="78">R346+R348+R350+R352</f>
        <v>4884.7746700000007</v>
      </c>
      <c r="S344" s="84">
        <f t="shared" si="78"/>
        <v>4895.9620000000004</v>
      </c>
      <c r="T344" s="84">
        <f t="shared" si="78"/>
        <v>4895.9620000000004</v>
      </c>
      <c r="U344" s="699" t="s">
        <v>725</v>
      </c>
    </row>
    <row r="345" spans="1:21">
      <c r="A345" s="660"/>
      <c r="B345" s="665"/>
      <c r="C345" s="663"/>
      <c r="D345" s="240" t="s">
        <v>48</v>
      </c>
      <c r="E345" s="208"/>
      <c r="F345" s="208"/>
      <c r="G345" s="208"/>
      <c r="H345" s="208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T345" s="261"/>
      <c r="U345" s="700"/>
    </row>
    <row r="346" spans="1:21" ht="31.5">
      <c r="A346" s="674"/>
      <c r="B346" s="650" t="s">
        <v>102</v>
      </c>
      <c r="C346" s="652" t="s">
        <v>730</v>
      </c>
      <c r="D346" s="247" t="s">
        <v>26</v>
      </c>
      <c r="E346" s="209" t="s">
        <v>281</v>
      </c>
      <c r="F346" s="209" t="s">
        <v>287</v>
      </c>
      <c r="G346" s="209" t="s">
        <v>546</v>
      </c>
      <c r="H346" s="209" t="s">
        <v>147</v>
      </c>
      <c r="I346" s="184"/>
      <c r="J346" s="184"/>
      <c r="K346" s="184">
        <v>668.41200000000003</v>
      </c>
      <c r="L346" s="184">
        <v>576.4325</v>
      </c>
      <c r="M346" s="184">
        <v>1588.412</v>
      </c>
      <c r="N346" s="184">
        <v>1347.76962</v>
      </c>
      <c r="O346" s="184">
        <v>2488.4119999999998</v>
      </c>
      <c r="P346" s="184">
        <v>2369.1014799999998</v>
      </c>
      <c r="Q346" s="261">
        <v>3196.8020000000001</v>
      </c>
      <c r="R346" s="261">
        <v>3196.4452500000002</v>
      </c>
      <c r="S346" s="203">
        <v>4895.9620000000004</v>
      </c>
      <c r="T346" s="203">
        <v>4895.9620000000004</v>
      </c>
      <c r="U346" s="652" t="s">
        <v>812</v>
      </c>
    </row>
    <row r="347" spans="1:21">
      <c r="A347" s="676"/>
      <c r="B347" s="658"/>
      <c r="C347" s="654"/>
      <c r="D347" s="247" t="s">
        <v>48</v>
      </c>
      <c r="E347" s="209"/>
      <c r="F347" s="209"/>
      <c r="G347" s="209"/>
      <c r="H347" s="209"/>
      <c r="I347" s="184"/>
      <c r="J347" s="184"/>
      <c r="K347" s="184"/>
      <c r="L347" s="184"/>
      <c r="M347" s="184"/>
      <c r="N347" s="184"/>
      <c r="O347" s="184"/>
      <c r="P347" s="184"/>
      <c r="Q347" s="261"/>
      <c r="R347" s="261"/>
      <c r="S347" s="203"/>
      <c r="T347" s="203"/>
      <c r="U347" s="653"/>
    </row>
    <row r="348" spans="1:21" ht="31.5">
      <c r="A348" s="646"/>
      <c r="B348" s="646"/>
      <c r="C348" s="654"/>
      <c r="D348" s="247" t="s">
        <v>26</v>
      </c>
      <c r="E348" s="209" t="s">
        <v>281</v>
      </c>
      <c r="F348" s="209" t="s">
        <v>287</v>
      </c>
      <c r="G348" s="209" t="s">
        <v>546</v>
      </c>
      <c r="H348" s="209">
        <v>122</v>
      </c>
      <c r="I348" s="184"/>
      <c r="J348" s="184"/>
      <c r="K348" s="184">
        <v>0</v>
      </c>
      <c r="L348" s="184">
        <v>0</v>
      </c>
      <c r="M348" s="184">
        <v>0</v>
      </c>
      <c r="N348" s="184">
        <v>0</v>
      </c>
      <c r="O348" s="184">
        <v>0.25133</v>
      </c>
      <c r="P348" s="184">
        <v>0.18633</v>
      </c>
      <c r="Q348" s="261">
        <v>0.44633</v>
      </c>
      <c r="R348" s="261">
        <v>0.44633</v>
      </c>
      <c r="S348" s="203">
        <v>0</v>
      </c>
      <c r="T348" s="203">
        <v>0</v>
      </c>
      <c r="U348" s="653"/>
    </row>
    <row r="349" spans="1:21">
      <c r="A349" s="646"/>
      <c r="B349" s="646"/>
      <c r="C349" s="654"/>
      <c r="D349" s="247" t="s">
        <v>48</v>
      </c>
      <c r="E349" s="209"/>
      <c r="F349" s="209"/>
      <c r="G349" s="209"/>
      <c r="H349" s="209"/>
      <c r="I349" s="184"/>
      <c r="J349" s="184"/>
      <c r="K349" s="184"/>
      <c r="L349" s="184"/>
      <c r="M349" s="184"/>
      <c r="N349" s="184"/>
      <c r="O349" s="184"/>
      <c r="P349" s="184"/>
      <c r="Q349" s="261"/>
      <c r="R349" s="261"/>
      <c r="S349" s="203"/>
      <c r="T349" s="203"/>
      <c r="U349" s="653"/>
    </row>
    <row r="350" spans="1:21" ht="31.5">
      <c r="A350" s="646"/>
      <c r="B350" s="646"/>
      <c r="C350" s="654"/>
      <c r="D350" s="247" t="s">
        <v>26</v>
      </c>
      <c r="E350" s="209" t="s">
        <v>281</v>
      </c>
      <c r="F350" s="209" t="s">
        <v>287</v>
      </c>
      <c r="G350" s="209" t="s">
        <v>546</v>
      </c>
      <c r="H350" s="209" t="s">
        <v>143</v>
      </c>
      <c r="I350" s="184"/>
      <c r="J350" s="184"/>
      <c r="K350" s="184">
        <v>156.77753000000001</v>
      </c>
      <c r="L350" s="184">
        <v>92.950540000000004</v>
      </c>
      <c r="M350" s="184">
        <v>364.77530000000002</v>
      </c>
      <c r="N350" s="184">
        <v>200.42648</v>
      </c>
      <c r="O350" s="184">
        <v>553.77752999999996</v>
      </c>
      <c r="P350" s="184">
        <v>415.95179999999999</v>
      </c>
      <c r="Q350" s="261">
        <v>717.79933000000005</v>
      </c>
      <c r="R350" s="261">
        <v>717.79933000000005</v>
      </c>
      <c r="S350" s="203">
        <v>0</v>
      </c>
      <c r="T350" s="203">
        <v>0</v>
      </c>
      <c r="U350" s="653"/>
    </row>
    <row r="351" spans="1:21">
      <c r="A351" s="646"/>
      <c r="B351" s="646"/>
      <c r="C351" s="654"/>
      <c r="D351" s="248" t="s">
        <v>48</v>
      </c>
      <c r="E351" s="249"/>
      <c r="F351" s="249"/>
      <c r="G351" s="249"/>
      <c r="H351" s="249"/>
      <c r="I351" s="185"/>
      <c r="J351" s="185"/>
      <c r="K351" s="185"/>
      <c r="L351" s="185"/>
      <c r="M351" s="185"/>
      <c r="N351" s="185"/>
      <c r="O351" s="185"/>
      <c r="P351" s="185"/>
      <c r="Q351" s="269"/>
      <c r="R351" s="269"/>
      <c r="S351" s="203"/>
      <c r="T351" s="204"/>
      <c r="U351" s="653"/>
    </row>
    <row r="352" spans="1:21" ht="31.5">
      <c r="A352" s="646"/>
      <c r="B352" s="646"/>
      <c r="C352" s="654"/>
      <c r="D352" s="247" t="s">
        <v>26</v>
      </c>
      <c r="E352" s="249" t="s">
        <v>281</v>
      </c>
      <c r="F352" s="249" t="s">
        <v>287</v>
      </c>
      <c r="G352" s="249" t="s">
        <v>546</v>
      </c>
      <c r="H352" s="249" t="s">
        <v>480</v>
      </c>
      <c r="I352" s="185"/>
      <c r="J352" s="185"/>
      <c r="K352" s="185">
        <v>309.65715</v>
      </c>
      <c r="L352" s="185">
        <v>247.30779000000001</v>
      </c>
      <c r="M352" s="185">
        <v>582.23315000000002</v>
      </c>
      <c r="N352" s="185">
        <v>400.43632000000002</v>
      </c>
      <c r="O352" s="185">
        <v>810.75315000000001</v>
      </c>
      <c r="P352" s="185">
        <v>663.98518999999999</v>
      </c>
      <c r="Q352" s="269">
        <v>970.09</v>
      </c>
      <c r="R352" s="269">
        <v>970.08375999999998</v>
      </c>
      <c r="S352" s="203">
        <v>0</v>
      </c>
      <c r="T352" s="204">
        <v>0</v>
      </c>
      <c r="U352" s="653"/>
    </row>
    <row r="353" spans="1:23">
      <c r="A353" s="622"/>
      <c r="B353" s="622"/>
      <c r="C353" s="655"/>
      <c r="D353" s="248" t="s">
        <v>48</v>
      </c>
      <c r="E353" s="249"/>
      <c r="F353" s="249"/>
      <c r="G353" s="249"/>
      <c r="H353" s="249"/>
      <c r="I353" s="185"/>
      <c r="J353" s="185"/>
      <c r="K353" s="185"/>
      <c r="L353" s="185"/>
      <c r="M353" s="185"/>
      <c r="N353" s="185"/>
      <c r="O353" s="185"/>
      <c r="P353" s="185"/>
      <c r="Q353" s="269"/>
      <c r="R353" s="269"/>
      <c r="S353" s="203"/>
      <c r="T353" s="204"/>
      <c r="U353" s="653"/>
    </row>
    <row r="354" spans="1:23" ht="224.25" customHeight="1">
      <c r="A354" s="672">
        <v>10</v>
      </c>
      <c r="B354" s="672" t="s">
        <v>73</v>
      </c>
      <c r="C354" s="672" t="s">
        <v>694</v>
      </c>
      <c r="D354" s="235" t="s">
        <v>26</v>
      </c>
      <c r="E354" s="27" t="s">
        <v>309</v>
      </c>
      <c r="F354" s="27" t="s">
        <v>343</v>
      </c>
      <c r="G354" s="27" t="s">
        <v>547</v>
      </c>
      <c r="H354" s="27" t="s">
        <v>78</v>
      </c>
      <c r="I354" s="260">
        <f t="shared" ref="I354:R354" si="79">I356+I360+I364+I376</f>
        <v>94805.440000000002</v>
      </c>
      <c r="J354" s="260">
        <f t="shared" si="79"/>
        <v>91114.360000000015</v>
      </c>
      <c r="K354" s="260">
        <f t="shared" si="79"/>
        <v>18739.363559999998</v>
      </c>
      <c r="L354" s="260">
        <f t="shared" si="79"/>
        <v>746.03078000000005</v>
      </c>
      <c r="M354" s="260">
        <f t="shared" si="79"/>
        <v>60803.725559999999</v>
      </c>
      <c r="N354" s="260">
        <f t="shared" si="79"/>
        <v>28982.482819999997</v>
      </c>
      <c r="O354" s="260">
        <f t="shared" si="79"/>
        <v>121732.03656000001</v>
      </c>
      <c r="P354" s="260">
        <f t="shared" si="79"/>
        <v>84876.479869999996</v>
      </c>
      <c r="Q354" s="260">
        <f t="shared" si="79"/>
        <v>175942.90462000002</v>
      </c>
      <c r="R354" s="260">
        <f t="shared" si="79"/>
        <v>163306.38893000002</v>
      </c>
      <c r="S354" s="260">
        <f>S356+S360+S364+S376</f>
        <v>5597.3170999999993</v>
      </c>
      <c r="T354" s="260">
        <f>T356+T360+T364+T376</f>
        <v>5597.3170999999993</v>
      </c>
      <c r="U354" s="688" t="s">
        <v>864</v>
      </c>
      <c r="V354" s="71"/>
      <c r="W354" s="71"/>
    </row>
    <row r="355" spans="1:23">
      <c r="A355" s="672"/>
      <c r="B355" s="672"/>
      <c r="C355" s="672"/>
      <c r="D355" s="235" t="s">
        <v>48</v>
      </c>
      <c r="E355" s="27"/>
      <c r="F355" s="27"/>
      <c r="G355" s="27"/>
      <c r="H355" s="27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688"/>
      <c r="V355" s="71"/>
      <c r="W355" s="71"/>
    </row>
    <row r="356" spans="1:23" ht="166.5" customHeight="1">
      <c r="A356" s="701" t="s">
        <v>300</v>
      </c>
      <c r="B356" s="663" t="s">
        <v>106</v>
      </c>
      <c r="C356" s="663" t="s">
        <v>434</v>
      </c>
      <c r="D356" s="240" t="s">
        <v>26</v>
      </c>
      <c r="E356" s="208" t="s">
        <v>309</v>
      </c>
      <c r="F356" s="208" t="s">
        <v>343</v>
      </c>
      <c r="G356" s="385" t="s">
        <v>822</v>
      </c>
      <c r="H356" s="208" t="s">
        <v>78</v>
      </c>
      <c r="I356" s="84">
        <v>30396.9</v>
      </c>
      <c r="J356" s="84">
        <v>30000.7</v>
      </c>
      <c r="K356" s="84">
        <f>K358</f>
        <v>6143.61</v>
      </c>
      <c r="L356" s="84">
        <f t="shared" ref="L356:T356" si="80">L358</f>
        <v>0</v>
      </c>
      <c r="M356" s="84">
        <f t="shared" si="80"/>
        <v>17057.61</v>
      </c>
      <c r="N356" s="84">
        <f t="shared" si="80"/>
        <v>16095.03217</v>
      </c>
      <c r="O356" s="84">
        <f t="shared" si="80"/>
        <v>70596.311000000002</v>
      </c>
      <c r="P356" s="84">
        <f>P358</f>
        <v>66618.648639999999</v>
      </c>
      <c r="Q356" s="84">
        <f t="shared" si="80"/>
        <v>124133</v>
      </c>
      <c r="R356" s="84">
        <f t="shared" si="80"/>
        <v>111498.049</v>
      </c>
      <c r="S356" s="84">
        <f t="shared" si="80"/>
        <v>0</v>
      </c>
      <c r="T356" s="84">
        <f t="shared" si="80"/>
        <v>0</v>
      </c>
      <c r="U356" s="687" t="s">
        <v>901</v>
      </c>
    </row>
    <row r="357" spans="1:23">
      <c r="A357" s="701"/>
      <c r="B357" s="663"/>
      <c r="C357" s="663"/>
      <c r="D357" s="240" t="s">
        <v>48</v>
      </c>
      <c r="E357" s="208"/>
      <c r="F357" s="208"/>
      <c r="G357" s="208"/>
      <c r="H357" s="208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T357" s="261"/>
      <c r="U357" s="687"/>
    </row>
    <row r="358" spans="1:23" ht="79.5" customHeight="1">
      <c r="A358" s="695"/>
      <c r="B358" s="691" t="s">
        <v>102</v>
      </c>
      <c r="C358" s="692" t="s">
        <v>342</v>
      </c>
      <c r="D358" s="247" t="s">
        <v>26</v>
      </c>
      <c r="E358" s="209" t="s">
        <v>309</v>
      </c>
      <c r="F358" s="209" t="s">
        <v>343</v>
      </c>
      <c r="G358" s="209" t="s">
        <v>699</v>
      </c>
      <c r="H358" s="209" t="s">
        <v>691</v>
      </c>
      <c r="I358" s="184"/>
      <c r="J358" s="184"/>
      <c r="K358" s="184">
        <v>6143.61</v>
      </c>
      <c r="L358" s="184">
        <v>0</v>
      </c>
      <c r="M358" s="184">
        <v>17057.61</v>
      </c>
      <c r="N358" s="184">
        <v>16095.03217</v>
      </c>
      <c r="O358" s="184">
        <v>70596.311000000002</v>
      </c>
      <c r="P358" s="184">
        <v>66618.648639999999</v>
      </c>
      <c r="Q358" s="261">
        <v>124133</v>
      </c>
      <c r="R358" s="261">
        <v>111498.049</v>
      </c>
      <c r="S358" s="203">
        <v>0</v>
      </c>
      <c r="T358" s="203">
        <v>0</v>
      </c>
      <c r="U358" s="692" t="s">
        <v>813</v>
      </c>
    </row>
    <row r="359" spans="1:23">
      <c r="A359" s="695"/>
      <c r="B359" s="691"/>
      <c r="C359" s="692"/>
      <c r="D359" s="247" t="s">
        <v>48</v>
      </c>
      <c r="E359" s="209"/>
      <c r="F359" s="209"/>
      <c r="G359" s="209"/>
      <c r="H359" s="209"/>
      <c r="I359" s="184"/>
      <c r="J359" s="184"/>
      <c r="K359" s="184"/>
      <c r="L359" s="184"/>
      <c r="M359" s="184"/>
      <c r="N359" s="184"/>
      <c r="O359" s="184"/>
      <c r="P359" s="184"/>
      <c r="Q359" s="261"/>
      <c r="R359" s="261"/>
      <c r="S359" s="203"/>
      <c r="T359" s="203"/>
      <c r="U359" s="692"/>
    </row>
    <row r="360" spans="1:23" ht="101.25" customHeight="1">
      <c r="A360" s="705" t="s">
        <v>301</v>
      </c>
      <c r="B360" s="663" t="s">
        <v>98</v>
      </c>
      <c r="C360" s="663" t="s">
        <v>435</v>
      </c>
      <c r="D360" s="240" t="s">
        <v>26</v>
      </c>
      <c r="E360" s="208" t="s">
        <v>312</v>
      </c>
      <c r="F360" s="385" t="s">
        <v>591</v>
      </c>
      <c r="G360" s="208" t="s">
        <v>549</v>
      </c>
      <c r="H360" s="208" t="s">
        <v>78</v>
      </c>
      <c r="I360" s="84">
        <v>1745.64</v>
      </c>
      <c r="J360" s="84">
        <v>609.05999999999995</v>
      </c>
      <c r="K360" s="84">
        <f>K362</f>
        <v>235</v>
      </c>
      <c r="L360" s="84">
        <f t="shared" ref="L360:T360" si="81">L362</f>
        <v>0</v>
      </c>
      <c r="M360" s="84">
        <f t="shared" si="81"/>
        <v>383.2</v>
      </c>
      <c r="N360" s="84">
        <f t="shared" si="81"/>
        <v>0</v>
      </c>
      <c r="O360" s="84">
        <f t="shared" si="81"/>
        <v>545</v>
      </c>
      <c r="P360" s="84">
        <f t="shared" si="81"/>
        <v>115</v>
      </c>
      <c r="Q360" s="84">
        <f t="shared" si="81"/>
        <v>1258.6700599999999</v>
      </c>
      <c r="R360" s="84">
        <f t="shared" si="81"/>
        <v>1258.6700599999999</v>
      </c>
      <c r="S360" s="84">
        <f t="shared" si="81"/>
        <v>1288.9170999999999</v>
      </c>
      <c r="T360" s="84">
        <f t="shared" si="81"/>
        <v>1288.9170999999999</v>
      </c>
      <c r="U360" s="479" t="s">
        <v>858</v>
      </c>
    </row>
    <row r="361" spans="1:23">
      <c r="A361" s="705"/>
      <c r="B361" s="690"/>
      <c r="C361" s="690"/>
      <c r="D361" s="240" t="s">
        <v>48</v>
      </c>
      <c r="E361" s="208"/>
      <c r="F361" s="208"/>
      <c r="G361" s="208"/>
      <c r="H361" s="208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T361" s="261"/>
      <c r="U361" s="208"/>
    </row>
    <row r="362" spans="1:23" ht="42" customHeight="1">
      <c r="A362" s="695"/>
      <c r="B362" s="691" t="s">
        <v>102</v>
      </c>
      <c r="C362" s="692" t="s">
        <v>377</v>
      </c>
      <c r="D362" s="247" t="s">
        <v>26</v>
      </c>
      <c r="E362" s="209" t="s">
        <v>312</v>
      </c>
      <c r="F362" s="209" t="s">
        <v>591</v>
      </c>
      <c r="G362" s="209" t="s">
        <v>501</v>
      </c>
      <c r="H362" s="209" t="s">
        <v>695</v>
      </c>
      <c r="I362" s="184"/>
      <c r="J362" s="184"/>
      <c r="K362" s="184">
        <v>235</v>
      </c>
      <c r="L362" s="184">
        <v>0</v>
      </c>
      <c r="M362" s="184">
        <v>383.2</v>
      </c>
      <c r="N362" s="184">
        <v>0</v>
      </c>
      <c r="O362" s="184">
        <v>545</v>
      </c>
      <c r="P362" s="184">
        <v>115</v>
      </c>
      <c r="Q362" s="261">
        <v>1258.6700599999999</v>
      </c>
      <c r="R362" s="261">
        <v>1258.6700599999999</v>
      </c>
      <c r="S362" s="203">
        <v>1288.9170999999999</v>
      </c>
      <c r="T362" s="203">
        <v>1288.9170999999999</v>
      </c>
      <c r="U362" s="652"/>
    </row>
    <row r="363" spans="1:23">
      <c r="A363" s="695"/>
      <c r="B363" s="691"/>
      <c r="C363" s="692"/>
      <c r="D363" s="247" t="s">
        <v>48</v>
      </c>
      <c r="E363" s="209"/>
      <c r="F363" s="209"/>
      <c r="G363" s="209"/>
      <c r="H363" s="209"/>
      <c r="I363" s="184"/>
      <c r="J363" s="184"/>
      <c r="K363" s="184"/>
      <c r="L363" s="184"/>
      <c r="M363" s="184"/>
      <c r="N363" s="184"/>
      <c r="O363" s="184"/>
      <c r="P363" s="184"/>
      <c r="Q363" s="261"/>
      <c r="R363" s="261"/>
      <c r="S363" s="203"/>
      <c r="T363" s="203"/>
      <c r="U363" s="654"/>
    </row>
    <row r="364" spans="1:23" ht="117" customHeight="1">
      <c r="A364" s="705" t="s">
        <v>302</v>
      </c>
      <c r="B364" s="663" t="s">
        <v>126</v>
      </c>
      <c r="C364" s="663" t="s">
        <v>436</v>
      </c>
      <c r="D364" s="240" t="s">
        <v>26</v>
      </c>
      <c r="E364" s="208" t="s">
        <v>312</v>
      </c>
      <c r="F364" s="208" t="s">
        <v>88</v>
      </c>
      <c r="G364" s="385" t="s">
        <v>824</v>
      </c>
      <c r="H364" s="208" t="s">
        <v>78</v>
      </c>
      <c r="I364" s="84">
        <v>58530.83</v>
      </c>
      <c r="J364" s="84">
        <v>56372.53</v>
      </c>
      <c r="K364" s="84">
        <f>K366+K368+K370+K372</f>
        <v>11198.68556</v>
      </c>
      <c r="L364" s="84">
        <f t="shared" ref="L364" si="82">L366+L368+L370+L372</f>
        <v>0</v>
      </c>
      <c r="M364" s="84">
        <f>M366+M368+M370+M372</f>
        <v>40671.394560000001</v>
      </c>
      <c r="N364" s="84">
        <f>N366+N368+N370+N372</f>
        <v>11116.642539999999</v>
      </c>
      <c r="O364" s="84">
        <f>O366+O368+O370+O372</f>
        <v>46658.573560000004</v>
      </c>
      <c r="P364" s="84">
        <f t="shared" ref="P364" si="83">P366+P368+P370+P372</f>
        <v>15263.713879999999</v>
      </c>
      <c r="Q364" s="84">
        <f>Q366+Q368+Q370+Q372+Q374</f>
        <v>46504.872329999998</v>
      </c>
      <c r="R364" s="84">
        <f t="shared" ref="R364:T364" si="84">R366+R368+R370+R372+R374</f>
        <v>46504.872329999998</v>
      </c>
      <c r="S364" s="84">
        <f t="shared" si="84"/>
        <v>0</v>
      </c>
      <c r="T364" s="84">
        <f t="shared" si="84"/>
        <v>0</v>
      </c>
      <c r="U364" s="687" t="s">
        <v>725</v>
      </c>
    </row>
    <row r="365" spans="1:23">
      <c r="A365" s="705"/>
      <c r="B365" s="663"/>
      <c r="C365" s="663"/>
      <c r="D365" s="240" t="s">
        <v>48</v>
      </c>
      <c r="E365" s="208"/>
      <c r="F365" s="208"/>
      <c r="G365" s="385"/>
      <c r="H365" s="208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T365" s="261"/>
      <c r="U365" s="687"/>
    </row>
    <row r="366" spans="1:23" ht="73.5" customHeight="1">
      <c r="A366" s="679"/>
      <c r="B366" s="691" t="s">
        <v>102</v>
      </c>
      <c r="C366" s="691" t="s">
        <v>352</v>
      </c>
      <c r="D366" s="237" t="s">
        <v>26</v>
      </c>
      <c r="E366" s="82" t="s">
        <v>312</v>
      </c>
      <c r="F366" s="82" t="s">
        <v>88</v>
      </c>
      <c r="G366" s="306" t="s">
        <v>823</v>
      </c>
      <c r="H366" s="82" t="s">
        <v>339</v>
      </c>
      <c r="I366" s="184"/>
      <c r="J366" s="184"/>
      <c r="K366" s="184">
        <v>9251.6965600000003</v>
      </c>
      <c r="L366" s="184">
        <v>0</v>
      </c>
      <c r="M366" s="184">
        <v>9251.6965600000003</v>
      </c>
      <c r="N366" s="184">
        <v>9169.6535399999993</v>
      </c>
      <c r="O366" s="184">
        <v>9251.6965600000003</v>
      </c>
      <c r="P366" s="184">
        <v>9169.6535399999993</v>
      </c>
      <c r="Q366" s="261">
        <v>9169.6535399999993</v>
      </c>
      <c r="R366" s="261">
        <v>9169.6535399999993</v>
      </c>
      <c r="S366" s="184">
        <v>0</v>
      </c>
      <c r="T366" s="184">
        <v>0</v>
      </c>
      <c r="U366" s="650" t="s">
        <v>877</v>
      </c>
    </row>
    <row r="367" spans="1:23" ht="12.75">
      <c r="A367" s="679"/>
      <c r="B367" s="691"/>
      <c r="C367" s="691"/>
      <c r="D367" s="237" t="s">
        <v>48</v>
      </c>
      <c r="E367" s="82"/>
      <c r="F367" s="82"/>
      <c r="G367" s="306"/>
      <c r="H367" s="82"/>
      <c r="I367" s="184"/>
      <c r="J367" s="184"/>
      <c r="K367" s="184"/>
      <c r="L367" s="184"/>
      <c r="M367" s="184"/>
      <c r="N367" s="184"/>
      <c r="O367" s="184"/>
      <c r="P367" s="184"/>
      <c r="Q367" s="261"/>
      <c r="R367" s="261"/>
      <c r="S367" s="184"/>
      <c r="T367" s="184"/>
      <c r="U367" s="658"/>
    </row>
    <row r="368" spans="1:23" ht="111" customHeight="1">
      <c r="A368" s="656"/>
      <c r="B368" s="650" t="s">
        <v>82</v>
      </c>
      <c r="C368" s="652" t="s">
        <v>878</v>
      </c>
      <c r="D368" s="237" t="s">
        <v>26</v>
      </c>
      <c r="E368" s="209" t="s">
        <v>312</v>
      </c>
      <c r="F368" s="307" t="s">
        <v>872</v>
      </c>
      <c r="G368" s="307" t="s">
        <v>701</v>
      </c>
      <c r="H368" s="209">
        <v>414</v>
      </c>
      <c r="I368" s="184"/>
      <c r="J368" s="184"/>
      <c r="K368" s="184">
        <v>1946.989</v>
      </c>
      <c r="L368" s="184">
        <v>0</v>
      </c>
      <c r="M368" s="184">
        <v>1946.989</v>
      </c>
      <c r="N368" s="184">
        <v>1946.989</v>
      </c>
      <c r="O368" s="184">
        <v>0</v>
      </c>
      <c r="P368" s="184">
        <v>0</v>
      </c>
      <c r="Q368" s="261">
        <v>21313.914280000001</v>
      </c>
      <c r="R368" s="261">
        <v>21313.914280000001</v>
      </c>
      <c r="S368" s="203">
        <v>0</v>
      </c>
      <c r="T368" s="203">
        <v>0</v>
      </c>
      <c r="U368" s="652"/>
    </row>
    <row r="369" spans="1:21" ht="12.75">
      <c r="A369" s="657"/>
      <c r="B369" s="658"/>
      <c r="C369" s="655"/>
      <c r="D369" s="237" t="s">
        <v>48</v>
      </c>
      <c r="E369" s="209"/>
      <c r="F369" s="307"/>
      <c r="G369" s="209"/>
      <c r="H369" s="209"/>
      <c r="I369" s="184"/>
      <c r="J369" s="184"/>
      <c r="K369" s="184"/>
      <c r="L369" s="184"/>
      <c r="M369" s="184"/>
      <c r="N369" s="184"/>
      <c r="O369" s="184"/>
      <c r="P369" s="184"/>
      <c r="Q369" s="261"/>
      <c r="R369" s="261"/>
      <c r="S369" s="203"/>
      <c r="T369" s="203"/>
      <c r="U369" s="653"/>
    </row>
    <row r="370" spans="1:21" ht="107.25" customHeight="1">
      <c r="A370" s="646"/>
      <c r="B370" s="646"/>
      <c r="C370" s="652" t="s">
        <v>618</v>
      </c>
      <c r="D370" s="237" t="s">
        <v>26</v>
      </c>
      <c r="E370" s="209" t="s">
        <v>312</v>
      </c>
      <c r="F370" s="307" t="s">
        <v>872</v>
      </c>
      <c r="G370" s="209" t="s">
        <v>701</v>
      </c>
      <c r="H370" s="209" t="s">
        <v>143</v>
      </c>
      <c r="I370" s="184"/>
      <c r="J370" s="184"/>
      <c r="K370" s="184">
        <v>0</v>
      </c>
      <c r="L370" s="184">
        <v>0</v>
      </c>
      <c r="M370" s="184">
        <v>29180.9</v>
      </c>
      <c r="N370" s="184">
        <v>0</v>
      </c>
      <c r="O370" s="184">
        <v>37055.788999999997</v>
      </c>
      <c r="P370" s="184">
        <v>5957.1933399999998</v>
      </c>
      <c r="Q370" s="261">
        <v>15633.693139999999</v>
      </c>
      <c r="R370" s="261">
        <v>15633.693139999999</v>
      </c>
      <c r="S370" s="203">
        <v>0</v>
      </c>
      <c r="T370" s="203">
        <v>0</v>
      </c>
      <c r="U370" s="653"/>
    </row>
    <row r="371" spans="1:21" ht="12.75">
      <c r="A371" s="646"/>
      <c r="B371" s="646"/>
      <c r="C371" s="655"/>
      <c r="D371" s="237" t="s">
        <v>48</v>
      </c>
      <c r="E371" s="209"/>
      <c r="F371" s="209"/>
      <c r="G371" s="209"/>
      <c r="H371" s="209"/>
      <c r="I371" s="184"/>
      <c r="J371" s="184"/>
      <c r="K371" s="184"/>
      <c r="L371" s="184"/>
      <c r="M371" s="184"/>
      <c r="N371" s="184"/>
      <c r="O371" s="184"/>
      <c r="P371" s="184"/>
      <c r="Q371" s="261"/>
      <c r="R371" s="261"/>
      <c r="S371" s="203"/>
      <c r="T371" s="203"/>
      <c r="U371" s="653"/>
    </row>
    <row r="372" spans="1:21" ht="61.5" customHeight="1">
      <c r="A372" s="646"/>
      <c r="B372" s="646"/>
      <c r="C372" s="652" t="s">
        <v>619</v>
      </c>
      <c r="D372" s="237" t="s">
        <v>26</v>
      </c>
      <c r="E372" s="209" t="s">
        <v>312</v>
      </c>
      <c r="F372" s="307" t="s">
        <v>872</v>
      </c>
      <c r="G372" s="209" t="s">
        <v>702</v>
      </c>
      <c r="H372" s="209" t="s">
        <v>143</v>
      </c>
      <c r="I372" s="184"/>
      <c r="J372" s="184"/>
      <c r="K372" s="184">
        <v>0</v>
      </c>
      <c r="L372" s="184">
        <v>0</v>
      </c>
      <c r="M372" s="184">
        <v>291.80900000000003</v>
      </c>
      <c r="N372" s="184">
        <v>0</v>
      </c>
      <c r="O372" s="184">
        <v>351.08800000000002</v>
      </c>
      <c r="P372" s="184">
        <v>136.86699999999999</v>
      </c>
      <c r="Q372" s="261">
        <v>173.39036999999999</v>
      </c>
      <c r="R372" s="261">
        <v>173.39036999999999</v>
      </c>
      <c r="S372" s="203">
        <v>0</v>
      </c>
      <c r="T372" s="203">
        <v>0</v>
      </c>
      <c r="U372" s="653"/>
    </row>
    <row r="373" spans="1:21" ht="12.75">
      <c r="A373" s="646"/>
      <c r="B373" s="646"/>
      <c r="C373" s="654"/>
      <c r="D373" s="237" t="s">
        <v>48</v>
      </c>
      <c r="E373" s="209"/>
      <c r="F373" s="209"/>
      <c r="G373" s="209"/>
      <c r="H373" s="209"/>
      <c r="I373" s="184"/>
      <c r="J373" s="184"/>
      <c r="K373" s="184"/>
      <c r="L373" s="184"/>
      <c r="M373" s="184"/>
      <c r="N373" s="184"/>
      <c r="O373" s="184"/>
      <c r="P373" s="184"/>
      <c r="Q373" s="261"/>
      <c r="R373" s="261"/>
      <c r="S373" s="203"/>
      <c r="T373" s="203"/>
      <c r="U373" s="653"/>
    </row>
    <row r="374" spans="1:21" ht="49.5" customHeight="1">
      <c r="A374" s="646"/>
      <c r="B374" s="646"/>
      <c r="C374" s="646"/>
      <c r="D374" s="457" t="s">
        <v>26</v>
      </c>
      <c r="E374" s="209" t="s">
        <v>312</v>
      </c>
      <c r="F374" s="307" t="s">
        <v>872</v>
      </c>
      <c r="G374" s="209" t="s">
        <v>702</v>
      </c>
      <c r="H374" s="209">
        <v>414</v>
      </c>
      <c r="I374" s="184"/>
      <c r="J374" s="184"/>
      <c r="K374" s="184">
        <v>0</v>
      </c>
      <c r="L374" s="184">
        <v>0</v>
      </c>
      <c r="M374" s="184">
        <v>0</v>
      </c>
      <c r="N374" s="184">
        <v>0</v>
      </c>
      <c r="O374" s="184">
        <v>0</v>
      </c>
      <c r="P374" s="184">
        <v>0</v>
      </c>
      <c r="Q374" s="261">
        <v>214.221</v>
      </c>
      <c r="R374" s="261">
        <v>214.221</v>
      </c>
      <c r="S374" s="203">
        <v>0</v>
      </c>
      <c r="T374" s="203">
        <v>0</v>
      </c>
      <c r="U374" s="646"/>
    </row>
    <row r="375" spans="1:21" ht="12.75">
      <c r="A375" s="622"/>
      <c r="B375" s="622"/>
      <c r="C375" s="622"/>
      <c r="D375" s="457" t="s">
        <v>48</v>
      </c>
      <c r="E375" s="209"/>
      <c r="F375" s="209"/>
      <c r="G375" s="209"/>
      <c r="H375" s="209"/>
      <c r="I375" s="184"/>
      <c r="J375" s="184"/>
      <c r="K375" s="184"/>
      <c r="L375" s="184"/>
      <c r="M375" s="184"/>
      <c r="N375" s="184"/>
      <c r="O375" s="184"/>
      <c r="P375" s="184"/>
      <c r="Q375" s="261"/>
      <c r="R375" s="261"/>
      <c r="S375" s="203"/>
      <c r="T375" s="203"/>
      <c r="U375" s="622"/>
    </row>
    <row r="376" spans="1:21" ht="105" customHeight="1">
      <c r="A376" s="701" t="s">
        <v>303</v>
      </c>
      <c r="B376" s="663" t="s">
        <v>130</v>
      </c>
      <c r="C376" s="663" t="s">
        <v>437</v>
      </c>
      <c r="D376" s="240" t="s">
        <v>26</v>
      </c>
      <c r="E376" s="208" t="s">
        <v>309</v>
      </c>
      <c r="F376" s="208" t="s">
        <v>338</v>
      </c>
      <c r="G376" s="208" t="s">
        <v>548</v>
      </c>
      <c r="H376" s="208" t="s">
        <v>78</v>
      </c>
      <c r="I376" s="84">
        <v>4132.07</v>
      </c>
      <c r="J376" s="84">
        <v>4132.07</v>
      </c>
      <c r="K376" s="84">
        <f>K378+K380+K382+K384</f>
        <v>1162.068</v>
      </c>
      <c r="L376" s="84">
        <f t="shared" ref="L376" si="85">L378+L380+L382+L384</f>
        <v>746.03078000000005</v>
      </c>
      <c r="M376" s="84">
        <f>M378+M380+M382+M384+M386</f>
        <v>2691.5209999999997</v>
      </c>
      <c r="N376" s="84">
        <f t="shared" ref="N376" si="86">N378+N380+N382+N384+N386</f>
        <v>1770.8081099999999</v>
      </c>
      <c r="O376" s="84">
        <f>O378+O380+O382+O384+O386+O388</f>
        <v>3932.152</v>
      </c>
      <c r="P376" s="84">
        <f t="shared" ref="P376" si="87">P378+P380+P382+P384+P386+P388</f>
        <v>2879.11735</v>
      </c>
      <c r="Q376" s="84">
        <f>Q378+Q380+Q382+Q384+Q386+Q388</f>
        <v>4046.3622300000002</v>
      </c>
      <c r="R376" s="84">
        <f t="shared" ref="R376:T376" si="88">R378+R380+R382+R384+R386+R388</f>
        <v>4044.79754</v>
      </c>
      <c r="S376" s="84">
        <f t="shared" si="88"/>
        <v>4308.3999999999996</v>
      </c>
      <c r="T376" s="84">
        <f t="shared" si="88"/>
        <v>4308.3999999999996</v>
      </c>
      <c r="U376" s="687" t="s">
        <v>725</v>
      </c>
    </row>
    <row r="377" spans="1:21">
      <c r="A377" s="701"/>
      <c r="B377" s="690"/>
      <c r="C377" s="690"/>
      <c r="D377" s="240" t="s">
        <v>48</v>
      </c>
      <c r="E377" s="208"/>
      <c r="F377" s="208"/>
      <c r="G377" s="208"/>
      <c r="H377" s="208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T377" s="261"/>
      <c r="U377" s="687"/>
    </row>
    <row r="378" spans="1:21" ht="26.25" customHeight="1">
      <c r="A378" s="674"/>
      <c r="B378" s="650" t="s">
        <v>102</v>
      </c>
      <c r="C378" s="652" t="s">
        <v>337</v>
      </c>
      <c r="D378" s="237" t="s">
        <v>26</v>
      </c>
      <c r="E378" s="209" t="s">
        <v>312</v>
      </c>
      <c r="F378" s="209" t="s">
        <v>338</v>
      </c>
      <c r="G378" s="209" t="s">
        <v>502</v>
      </c>
      <c r="H378" s="209" t="s">
        <v>318</v>
      </c>
      <c r="I378" s="184"/>
      <c r="J378" s="184"/>
      <c r="K378" s="184">
        <v>800</v>
      </c>
      <c r="L378" s="184">
        <v>622.60868000000005</v>
      </c>
      <c r="M378" s="184">
        <v>1565</v>
      </c>
      <c r="N378" s="184">
        <v>1335.1667600000001</v>
      </c>
      <c r="O378" s="184">
        <v>2255</v>
      </c>
      <c r="P378" s="184">
        <v>2065.3246399999998</v>
      </c>
      <c r="Q378" s="261">
        <v>2700</v>
      </c>
      <c r="R378" s="261">
        <v>2699.8914399999999</v>
      </c>
      <c r="S378" s="203">
        <v>4308.3999999999996</v>
      </c>
      <c r="T378" s="203">
        <v>4308.3999999999996</v>
      </c>
      <c r="U378" s="652" t="s">
        <v>814</v>
      </c>
    </row>
    <row r="379" spans="1:21" ht="12.75">
      <c r="A379" s="676"/>
      <c r="B379" s="658"/>
      <c r="C379" s="654"/>
      <c r="D379" s="237" t="s">
        <v>48</v>
      </c>
      <c r="E379" s="209"/>
      <c r="F379" s="209"/>
      <c r="G379" s="209"/>
      <c r="H379" s="209"/>
      <c r="I379" s="184"/>
      <c r="J379" s="184"/>
      <c r="K379" s="184"/>
      <c r="L379" s="184"/>
      <c r="M379" s="184"/>
      <c r="N379" s="184"/>
      <c r="O379" s="184"/>
      <c r="P379" s="184"/>
      <c r="Q379" s="261"/>
      <c r="R379" s="261"/>
      <c r="S379" s="203"/>
      <c r="T379" s="203"/>
      <c r="U379" s="654"/>
    </row>
    <row r="380" spans="1:21" ht="27.75" customHeight="1">
      <c r="A380" s="646"/>
      <c r="B380" s="646"/>
      <c r="C380" s="646"/>
      <c r="D380" s="237" t="s">
        <v>26</v>
      </c>
      <c r="E380" s="209" t="s">
        <v>312</v>
      </c>
      <c r="F380" s="209" t="s">
        <v>338</v>
      </c>
      <c r="G380" s="209" t="s">
        <v>502</v>
      </c>
      <c r="H380" s="209" t="s">
        <v>482</v>
      </c>
      <c r="I380" s="184"/>
      <c r="J380" s="184"/>
      <c r="K380" s="184">
        <v>241.06800000000001</v>
      </c>
      <c r="L380" s="184">
        <v>74.740099999999998</v>
      </c>
      <c r="M380" s="184">
        <v>432.52100000000002</v>
      </c>
      <c r="N380" s="184">
        <v>307.83224999999999</v>
      </c>
      <c r="O380" s="184">
        <v>622.15200000000004</v>
      </c>
      <c r="P380" s="184">
        <v>595.01601000000005</v>
      </c>
      <c r="Q380" s="261">
        <v>815.01458000000002</v>
      </c>
      <c r="R380" s="261">
        <v>813.55844999999999</v>
      </c>
      <c r="S380" s="203">
        <v>0</v>
      </c>
      <c r="T380" s="203">
        <v>0</v>
      </c>
      <c r="U380" s="654"/>
    </row>
    <row r="381" spans="1:21" ht="12.75">
      <c r="A381" s="646"/>
      <c r="B381" s="646"/>
      <c r="C381" s="646"/>
      <c r="D381" s="237" t="s">
        <v>48</v>
      </c>
      <c r="E381" s="209"/>
      <c r="F381" s="209"/>
      <c r="G381" s="209"/>
      <c r="H381" s="209"/>
      <c r="I381" s="184"/>
      <c r="J381" s="184"/>
      <c r="K381" s="184"/>
      <c r="L381" s="184"/>
      <c r="M381" s="184"/>
      <c r="N381" s="184"/>
      <c r="O381" s="184"/>
      <c r="P381" s="184"/>
      <c r="Q381" s="261"/>
      <c r="R381" s="261"/>
      <c r="S381" s="203"/>
      <c r="T381" s="203"/>
      <c r="U381" s="654"/>
    </row>
    <row r="382" spans="1:21" ht="27.75" customHeight="1">
      <c r="A382" s="646"/>
      <c r="B382" s="646"/>
      <c r="C382" s="646"/>
      <c r="D382" s="237" t="s">
        <v>26</v>
      </c>
      <c r="E382" s="209" t="s">
        <v>312</v>
      </c>
      <c r="F382" s="209" t="s">
        <v>338</v>
      </c>
      <c r="G382" s="209" t="s">
        <v>502</v>
      </c>
      <c r="H382" s="209" t="s">
        <v>624</v>
      </c>
      <c r="I382" s="184"/>
      <c r="J382" s="184"/>
      <c r="K382" s="184">
        <v>0</v>
      </c>
      <c r="L382" s="184">
        <v>0</v>
      </c>
      <c r="M382" s="184">
        <v>550</v>
      </c>
      <c r="N382" s="184">
        <v>0</v>
      </c>
      <c r="O382" s="184">
        <v>550</v>
      </c>
      <c r="P382" s="184">
        <v>0</v>
      </c>
      <c r="Q382" s="261">
        <v>0</v>
      </c>
      <c r="R382" s="261">
        <v>0</v>
      </c>
      <c r="S382" s="203">
        <v>0</v>
      </c>
      <c r="T382" s="203">
        <v>0</v>
      </c>
      <c r="U382" s="654"/>
    </row>
    <row r="383" spans="1:21" ht="12.75">
      <c r="A383" s="646"/>
      <c r="B383" s="646"/>
      <c r="C383" s="646"/>
      <c r="D383" s="237" t="s">
        <v>48</v>
      </c>
      <c r="E383" s="209"/>
      <c r="F383" s="209"/>
      <c r="G383" s="209"/>
      <c r="H383" s="209"/>
      <c r="I383" s="184"/>
      <c r="J383" s="184"/>
      <c r="K383" s="184"/>
      <c r="L383" s="184"/>
      <c r="M383" s="184"/>
      <c r="N383" s="184"/>
      <c r="O383" s="184"/>
      <c r="P383" s="184"/>
      <c r="Q383" s="261"/>
      <c r="R383" s="261"/>
      <c r="S383" s="203"/>
      <c r="T383" s="203"/>
      <c r="U383" s="654"/>
    </row>
    <row r="384" spans="1:21" ht="27.75" customHeight="1">
      <c r="A384" s="646"/>
      <c r="B384" s="646"/>
      <c r="C384" s="646"/>
      <c r="D384" s="237" t="s">
        <v>26</v>
      </c>
      <c r="E384" s="209" t="s">
        <v>312</v>
      </c>
      <c r="F384" s="209" t="s">
        <v>338</v>
      </c>
      <c r="G384" s="209" t="s">
        <v>502</v>
      </c>
      <c r="H384" s="209" t="s">
        <v>143</v>
      </c>
      <c r="I384" s="184"/>
      <c r="J384" s="184"/>
      <c r="K384" s="184">
        <v>121</v>
      </c>
      <c r="L384" s="184">
        <v>48.682000000000002</v>
      </c>
      <c r="M384" s="184">
        <v>143.19999999999999</v>
      </c>
      <c r="N384" s="184">
        <v>127.0091</v>
      </c>
      <c r="O384" s="184">
        <v>503.47460000000001</v>
      </c>
      <c r="P384" s="184">
        <v>217.25129999999999</v>
      </c>
      <c r="Q384" s="261">
        <v>527.04722000000004</v>
      </c>
      <c r="R384" s="261">
        <v>527.04722000000004</v>
      </c>
      <c r="S384" s="203">
        <v>0</v>
      </c>
      <c r="T384" s="203">
        <v>0</v>
      </c>
      <c r="U384" s="654"/>
    </row>
    <row r="385" spans="1:21" ht="12.75">
      <c r="A385" s="646"/>
      <c r="B385" s="646"/>
      <c r="C385" s="646"/>
      <c r="D385" s="237" t="s">
        <v>48</v>
      </c>
      <c r="E385" s="209"/>
      <c r="F385" s="209"/>
      <c r="G385" s="209"/>
      <c r="H385" s="209"/>
      <c r="I385" s="184"/>
      <c r="J385" s="184"/>
      <c r="K385" s="184"/>
      <c r="L385" s="184"/>
      <c r="M385" s="184"/>
      <c r="N385" s="184"/>
      <c r="O385" s="184"/>
      <c r="P385" s="184"/>
      <c r="Q385" s="261"/>
      <c r="R385" s="261"/>
      <c r="S385" s="203"/>
      <c r="T385" s="203"/>
      <c r="U385" s="654"/>
    </row>
    <row r="386" spans="1:21" ht="28.5" customHeight="1">
      <c r="A386" s="646"/>
      <c r="B386" s="646"/>
      <c r="C386" s="646"/>
      <c r="D386" s="272" t="s">
        <v>26</v>
      </c>
      <c r="E386" s="209" t="s">
        <v>312</v>
      </c>
      <c r="F386" s="209" t="s">
        <v>338</v>
      </c>
      <c r="G386" s="209" t="s">
        <v>502</v>
      </c>
      <c r="H386" s="209">
        <v>852</v>
      </c>
      <c r="I386" s="184"/>
      <c r="J386" s="184"/>
      <c r="K386" s="184">
        <v>0</v>
      </c>
      <c r="L386" s="184">
        <v>0</v>
      </c>
      <c r="M386" s="184">
        <v>0.8</v>
      </c>
      <c r="N386" s="184">
        <v>0.8</v>
      </c>
      <c r="O386" s="184">
        <v>0.8</v>
      </c>
      <c r="P386" s="184">
        <v>0.8</v>
      </c>
      <c r="Q386" s="261">
        <v>0.8</v>
      </c>
      <c r="R386" s="261">
        <v>0.8</v>
      </c>
      <c r="S386" s="203">
        <v>0</v>
      </c>
      <c r="T386" s="203">
        <v>0</v>
      </c>
      <c r="U386" s="646"/>
    </row>
    <row r="387" spans="1:21" ht="12.75">
      <c r="A387" s="646"/>
      <c r="B387" s="646"/>
      <c r="C387" s="646"/>
      <c r="D387" s="272" t="s">
        <v>48</v>
      </c>
      <c r="E387" s="209"/>
      <c r="F387" s="209"/>
      <c r="G387" s="209"/>
      <c r="H387" s="209"/>
      <c r="I387" s="184"/>
      <c r="J387" s="184"/>
      <c r="K387" s="184"/>
      <c r="L387" s="184"/>
      <c r="M387" s="184"/>
      <c r="N387" s="184"/>
      <c r="O387" s="184"/>
      <c r="P387" s="184"/>
      <c r="Q387" s="261"/>
      <c r="R387" s="261"/>
      <c r="S387" s="203"/>
      <c r="T387" s="203"/>
      <c r="U387" s="646"/>
    </row>
    <row r="388" spans="1:21" ht="27.75" customHeight="1">
      <c r="A388" s="646"/>
      <c r="B388" s="646"/>
      <c r="C388" s="646"/>
      <c r="D388" s="391" t="s">
        <v>26</v>
      </c>
      <c r="E388" s="209" t="s">
        <v>312</v>
      </c>
      <c r="F388" s="209" t="s">
        <v>338</v>
      </c>
      <c r="G388" s="209" t="s">
        <v>502</v>
      </c>
      <c r="H388" s="209">
        <v>853</v>
      </c>
      <c r="I388" s="184"/>
      <c r="J388" s="184"/>
      <c r="K388" s="184">
        <v>0</v>
      </c>
      <c r="L388" s="184">
        <v>0</v>
      </c>
      <c r="M388" s="184">
        <v>0</v>
      </c>
      <c r="N388" s="184">
        <v>0</v>
      </c>
      <c r="O388" s="184">
        <v>0.72540000000000004</v>
      </c>
      <c r="P388" s="184">
        <v>0.72540000000000004</v>
      </c>
      <c r="Q388" s="261">
        <v>3.5004300000000002</v>
      </c>
      <c r="R388" s="261">
        <v>3.5004300000000002</v>
      </c>
      <c r="S388" s="203">
        <v>0</v>
      </c>
      <c r="T388" s="203">
        <v>0</v>
      </c>
      <c r="U388" s="646"/>
    </row>
    <row r="389" spans="1:21" ht="12.75">
      <c r="A389" s="622"/>
      <c r="B389" s="622"/>
      <c r="C389" s="622"/>
      <c r="D389" s="391" t="s">
        <v>48</v>
      </c>
      <c r="E389" s="209"/>
      <c r="F389" s="209"/>
      <c r="G389" s="209"/>
      <c r="H389" s="209"/>
      <c r="I389" s="184"/>
      <c r="J389" s="184"/>
      <c r="K389" s="184"/>
      <c r="L389" s="184"/>
      <c r="M389" s="184"/>
      <c r="N389" s="184"/>
      <c r="O389" s="184"/>
      <c r="P389" s="184"/>
      <c r="Q389" s="261"/>
      <c r="R389" s="261"/>
      <c r="S389" s="203"/>
      <c r="T389" s="203"/>
      <c r="U389" s="622"/>
    </row>
    <row r="390" spans="1:21" ht="95.25" customHeight="1">
      <c r="A390" s="666">
        <v>11</v>
      </c>
      <c r="B390" s="666" t="s">
        <v>73</v>
      </c>
      <c r="C390" s="666" t="s">
        <v>379</v>
      </c>
      <c r="D390" s="235" t="s">
        <v>26</v>
      </c>
      <c r="E390" s="27" t="s">
        <v>202</v>
      </c>
      <c r="F390" s="27" t="s">
        <v>338</v>
      </c>
      <c r="G390" s="27" t="s">
        <v>537</v>
      </c>
      <c r="H390" s="27" t="s">
        <v>78</v>
      </c>
      <c r="I390" s="260">
        <v>30</v>
      </c>
      <c r="J390" s="260">
        <v>30</v>
      </c>
      <c r="K390" s="260">
        <f>K392</f>
        <v>0</v>
      </c>
      <c r="L390" s="260">
        <f t="shared" ref="L390:T390" si="89">L392</f>
        <v>0</v>
      </c>
      <c r="M390" s="260">
        <f t="shared" si="89"/>
        <v>0</v>
      </c>
      <c r="N390" s="260">
        <f t="shared" si="89"/>
        <v>0</v>
      </c>
      <c r="O390" s="260">
        <f t="shared" si="89"/>
        <v>30</v>
      </c>
      <c r="P390" s="260">
        <f t="shared" si="89"/>
        <v>30</v>
      </c>
      <c r="Q390" s="260">
        <f t="shared" si="89"/>
        <v>30</v>
      </c>
      <c r="R390" s="260">
        <f t="shared" si="89"/>
        <v>30</v>
      </c>
      <c r="S390" s="260">
        <f t="shared" si="89"/>
        <v>30</v>
      </c>
      <c r="T390" s="260">
        <f t="shared" si="89"/>
        <v>30</v>
      </c>
      <c r="U390" s="689" t="s">
        <v>858</v>
      </c>
    </row>
    <row r="391" spans="1:21">
      <c r="A391" s="667"/>
      <c r="B391" s="667"/>
      <c r="C391" s="667"/>
      <c r="D391" s="235" t="s">
        <v>48</v>
      </c>
      <c r="E391" s="250"/>
      <c r="F391" s="250"/>
      <c r="G391" s="250"/>
      <c r="H391" s="25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622"/>
    </row>
    <row r="392" spans="1:21" ht="57.75" customHeight="1">
      <c r="A392" s="674"/>
      <c r="B392" s="650" t="s">
        <v>102</v>
      </c>
      <c r="C392" s="652" t="s">
        <v>380</v>
      </c>
      <c r="D392" s="237" t="s">
        <v>26</v>
      </c>
      <c r="E392" s="209" t="s">
        <v>202</v>
      </c>
      <c r="F392" s="209" t="s">
        <v>338</v>
      </c>
      <c r="G392" s="209" t="s">
        <v>538</v>
      </c>
      <c r="H392" s="209" t="s">
        <v>143</v>
      </c>
      <c r="I392" s="184"/>
      <c r="J392" s="184"/>
      <c r="K392" s="184">
        <v>0</v>
      </c>
      <c r="L392" s="184">
        <v>0</v>
      </c>
      <c r="M392" s="184">
        <v>0</v>
      </c>
      <c r="N392" s="184">
        <v>0</v>
      </c>
      <c r="O392" s="184">
        <v>30</v>
      </c>
      <c r="P392" s="184">
        <v>30</v>
      </c>
      <c r="Q392" s="261">
        <v>30</v>
      </c>
      <c r="R392" s="261">
        <v>30</v>
      </c>
      <c r="S392" s="203">
        <v>30</v>
      </c>
      <c r="T392" s="203">
        <v>30</v>
      </c>
      <c r="U392" s="652" t="s">
        <v>866</v>
      </c>
    </row>
    <row r="393" spans="1:21" ht="12.75">
      <c r="A393" s="675"/>
      <c r="B393" s="661"/>
      <c r="C393" s="655"/>
      <c r="D393" s="237" t="s">
        <v>48</v>
      </c>
      <c r="E393" s="209"/>
      <c r="F393" s="209"/>
      <c r="G393" s="209"/>
      <c r="H393" s="209"/>
      <c r="I393" s="184"/>
      <c r="J393" s="184"/>
      <c r="K393" s="184"/>
      <c r="L393" s="184"/>
      <c r="M393" s="184"/>
      <c r="N393" s="184"/>
      <c r="O393" s="184"/>
      <c r="P393" s="184"/>
      <c r="Q393" s="261"/>
      <c r="R393" s="261"/>
      <c r="S393" s="203"/>
      <c r="T393" s="203"/>
      <c r="U393" s="655"/>
    </row>
    <row r="394" spans="1:21" ht="75" customHeight="1">
      <c r="A394" s="666">
        <v>12</v>
      </c>
      <c r="B394" s="666" t="s">
        <v>73</v>
      </c>
      <c r="C394" s="666" t="s">
        <v>681</v>
      </c>
      <c r="D394" s="235" t="s">
        <v>26</v>
      </c>
      <c r="E394" s="27" t="s">
        <v>202</v>
      </c>
      <c r="F394" s="27" t="s">
        <v>338</v>
      </c>
      <c r="G394" s="27" t="s">
        <v>537</v>
      </c>
      <c r="H394" s="27" t="s">
        <v>78</v>
      </c>
      <c r="I394" s="260">
        <v>0</v>
      </c>
      <c r="J394" s="260">
        <v>0</v>
      </c>
      <c r="K394" s="260">
        <f t="shared" ref="K394:T394" si="90">K396+K398+K400+K402+K404</f>
        <v>0</v>
      </c>
      <c r="L394" s="260">
        <f t="shared" si="90"/>
        <v>0</v>
      </c>
      <c r="M394" s="260">
        <f t="shared" si="90"/>
        <v>0</v>
      </c>
      <c r="N394" s="260">
        <f t="shared" si="90"/>
        <v>0</v>
      </c>
      <c r="O394" s="260">
        <f t="shared" si="90"/>
        <v>50</v>
      </c>
      <c r="P394" s="260">
        <f t="shared" si="90"/>
        <v>0</v>
      </c>
      <c r="Q394" s="260">
        <f t="shared" si="90"/>
        <v>50.000000000000007</v>
      </c>
      <c r="R394" s="260">
        <f t="shared" si="90"/>
        <v>50.000000000000007</v>
      </c>
      <c r="S394" s="260">
        <f t="shared" si="90"/>
        <v>50.000000000000007</v>
      </c>
      <c r="T394" s="260">
        <f t="shared" si="90"/>
        <v>50.000000000000007</v>
      </c>
      <c r="U394" s="689" t="s">
        <v>725</v>
      </c>
    </row>
    <row r="395" spans="1:21">
      <c r="A395" s="667"/>
      <c r="B395" s="667"/>
      <c r="C395" s="667"/>
      <c r="D395" s="235" t="s">
        <v>48</v>
      </c>
      <c r="E395" s="250"/>
      <c r="F395" s="250"/>
      <c r="G395" s="250"/>
      <c r="H395" s="25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622"/>
    </row>
    <row r="396" spans="1:21" ht="53.25" customHeight="1">
      <c r="A396" s="674"/>
      <c r="B396" s="650" t="s">
        <v>102</v>
      </c>
      <c r="C396" s="652" t="s">
        <v>682</v>
      </c>
      <c r="D396" s="237" t="s">
        <v>26</v>
      </c>
      <c r="E396" s="209" t="s">
        <v>309</v>
      </c>
      <c r="F396" s="209" t="s">
        <v>338</v>
      </c>
      <c r="G396" s="209" t="s">
        <v>683</v>
      </c>
      <c r="H396" s="209" t="s">
        <v>143</v>
      </c>
      <c r="I396" s="271"/>
      <c r="J396" s="184"/>
      <c r="K396" s="184">
        <v>0</v>
      </c>
      <c r="L396" s="184">
        <v>0</v>
      </c>
      <c r="M396" s="184">
        <v>0</v>
      </c>
      <c r="N396" s="184">
        <v>0</v>
      </c>
      <c r="O396" s="184">
        <v>10</v>
      </c>
      <c r="P396" s="184">
        <v>0</v>
      </c>
      <c r="Q396" s="261">
        <v>0</v>
      </c>
      <c r="R396" s="261">
        <v>0</v>
      </c>
      <c r="S396" s="184">
        <v>0</v>
      </c>
      <c r="T396" s="184">
        <v>0</v>
      </c>
      <c r="U396" s="693"/>
    </row>
    <row r="397" spans="1:21">
      <c r="A397" s="675"/>
      <c r="B397" s="661"/>
      <c r="C397" s="655"/>
      <c r="D397" s="237" t="s">
        <v>48</v>
      </c>
      <c r="E397" s="209"/>
      <c r="F397" s="209"/>
      <c r="G397" s="209"/>
      <c r="H397" s="209"/>
      <c r="I397" s="271"/>
      <c r="J397" s="184"/>
      <c r="K397" s="184"/>
      <c r="L397" s="184"/>
      <c r="M397" s="184"/>
      <c r="N397" s="184"/>
      <c r="O397" s="184"/>
      <c r="P397" s="184"/>
      <c r="Q397" s="261"/>
      <c r="R397" s="261"/>
      <c r="S397" s="184"/>
      <c r="T397" s="184"/>
      <c r="U397" s="694"/>
    </row>
    <row r="398" spans="1:21" ht="38.25" customHeight="1">
      <c r="A398" s="674"/>
      <c r="B398" s="650" t="s">
        <v>82</v>
      </c>
      <c r="C398" s="652" t="s">
        <v>684</v>
      </c>
      <c r="D398" s="237" t="s">
        <v>26</v>
      </c>
      <c r="E398" s="209" t="s">
        <v>309</v>
      </c>
      <c r="F398" s="209" t="s">
        <v>338</v>
      </c>
      <c r="G398" s="209" t="s">
        <v>685</v>
      </c>
      <c r="H398" s="209" t="s">
        <v>143</v>
      </c>
      <c r="I398" s="271"/>
      <c r="J398" s="184"/>
      <c r="K398" s="184">
        <v>0</v>
      </c>
      <c r="L398" s="184">
        <v>0</v>
      </c>
      <c r="M398" s="184">
        <v>0</v>
      </c>
      <c r="N398" s="184">
        <v>0</v>
      </c>
      <c r="O398" s="184">
        <v>10</v>
      </c>
      <c r="P398" s="184">
        <v>0</v>
      </c>
      <c r="Q398" s="261">
        <v>35.792000000000002</v>
      </c>
      <c r="R398" s="261">
        <v>35.792000000000002</v>
      </c>
      <c r="S398" s="184">
        <v>35.792000000000002</v>
      </c>
      <c r="T398" s="184">
        <v>35.792000000000002</v>
      </c>
      <c r="U398" s="650" t="s">
        <v>961</v>
      </c>
    </row>
    <row r="399" spans="1:21">
      <c r="A399" s="675"/>
      <c r="B399" s="661"/>
      <c r="C399" s="655"/>
      <c r="D399" s="237" t="s">
        <v>48</v>
      </c>
      <c r="E399" s="209"/>
      <c r="F399" s="209"/>
      <c r="G399" s="209"/>
      <c r="H399" s="209"/>
      <c r="I399" s="271"/>
      <c r="J399" s="184"/>
      <c r="K399" s="184"/>
      <c r="L399" s="184"/>
      <c r="M399" s="184"/>
      <c r="N399" s="184"/>
      <c r="O399" s="184"/>
      <c r="P399" s="184"/>
      <c r="Q399" s="261"/>
      <c r="R399" s="261"/>
      <c r="S399" s="184"/>
      <c r="T399" s="184"/>
      <c r="U399" s="661"/>
    </row>
    <row r="400" spans="1:21" ht="37.5" customHeight="1">
      <c r="A400" s="674"/>
      <c r="B400" s="650" t="s">
        <v>83</v>
      </c>
      <c r="C400" s="652" t="s">
        <v>686</v>
      </c>
      <c r="D400" s="237" t="s">
        <v>26</v>
      </c>
      <c r="E400" s="209" t="s">
        <v>309</v>
      </c>
      <c r="F400" s="209" t="s">
        <v>338</v>
      </c>
      <c r="G400" s="209">
        <v>1700081040</v>
      </c>
      <c r="H400" s="209" t="s">
        <v>143</v>
      </c>
      <c r="I400" s="271"/>
      <c r="J400" s="184"/>
      <c r="K400" s="184">
        <v>0</v>
      </c>
      <c r="L400" s="184">
        <v>0</v>
      </c>
      <c r="M400" s="184">
        <v>0</v>
      </c>
      <c r="N400" s="184">
        <v>0</v>
      </c>
      <c r="O400" s="184">
        <v>10</v>
      </c>
      <c r="P400" s="184">
        <v>0</v>
      </c>
      <c r="Q400" s="261">
        <v>4.7359499999999999</v>
      </c>
      <c r="R400" s="261">
        <v>4.7359499999999999</v>
      </c>
      <c r="S400" s="184">
        <v>4.7359499999999999</v>
      </c>
      <c r="T400" s="184">
        <v>4.7359499999999999</v>
      </c>
      <c r="U400" s="650" t="s">
        <v>962</v>
      </c>
    </row>
    <row r="401" spans="1:21">
      <c r="A401" s="675"/>
      <c r="B401" s="661"/>
      <c r="C401" s="655"/>
      <c r="D401" s="237" t="s">
        <v>48</v>
      </c>
      <c r="E401" s="209"/>
      <c r="F401" s="209"/>
      <c r="G401" s="209"/>
      <c r="H401" s="209"/>
      <c r="I401" s="271"/>
      <c r="J401" s="184"/>
      <c r="K401" s="184"/>
      <c r="L401" s="184"/>
      <c r="M401" s="184"/>
      <c r="N401" s="184"/>
      <c r="O401" s="184"/>
      <c r="P401" s="184"/>
      <c r="Q401" s="261"/>
      <c r="R401" s="261"/>
      <c r="S401" s="184"/>
      <c r="T401" s="184"/>
      <c r="U401" s="661"/>
    </row>
    <row r="402" spans="1:21" ht="44.25" customHeight="1">
      <c r="A402" s="674"/>
      <c r="B402" s="650" t="s">
        <v>84</v>
      </c>
      <c r="C402" s="652" t="s">
        <v>687</v>
      </c>
      <c r="D402" s="237" t="s">
        <v>26</v>
      </c>
      <c r="E402" s="209" t="s">
        <v>309</v>
      </c>
      <c r="F402" s="209" t="s">
        <v>338</v>
      </c>
      <c r="G402" s="209">
        <v>1700081050</v>
      </c>
      <c r="H402" s="209" t="s">
        <v>143</v>
      </c>
      <c r="I402" s="271"/>
      <c r="J402" s="184"/>
      <c r="K402" s="184">
        <v>0</v>
      </c>
      <c r="L402" s="184">
        <v>0</v>
      </c>
      <c r="M402" s="184">
        <v>0</v>
      </c>
      <c r="N402" s="184">
        <v>0</v>
      </c>
      <c r="O402" s="184">
        <v>10</v>
      </c>
      <c r="P402" s="184">
        <v>0</v>
      </c>
      <c r="Q402" s="261">
        <v>4.7359499999999999</v>
      </c>
      <c r="R402" s="261">
        <v>4.7359499999999999</v>
      </c>
      <c r="S402" s="184">
        <v>4.7359499999999999</v>
      </c>
      <c r="T402" s="184">
        <v>4.7359499999999999</v>
      </c>
      <c r="U402" s="650" t="s">
        <v>962</v>
      </c>
    </row>
    <row r="403" spans="1:21">
      <c r="A403" s="675"/>
      <c r="B403" s="661"/>
      <c r="C403" s="655"/>
      <c r="D403" s="237" t="s">
        <v>48</v>
      </c>
      <c r="E403" s="209"/>
      <c r="F403" s="209"/>
      <c r="G403" s="209"/>
      <c r="H403" s="209"/>
      <c r="I403" s="271"/>
      <c r="J403" s="184"/>
      <c r="K403" s="184"/>
      <c r="L403" s="184"/>
      <c r="M403" s="184"/>
      <c r="N403" s="184"/>
      <c r="O403" s="184"/>
      <c r="P403" s="184"/>
      <c r="Q403" s="261"/>
      <c r="R403" s="261"/>
      <c r="S403" s="184"/>
      <c r="T403" s="184"/>
      <c r="U403" s="661"/>
    </row>
    <row r="404" spans="1:21" ht="33.75" customHeight="1">
      <c r="A404" s="674"/>
      <c r="B404" s="650" t="s">
        <v>85</v>
      </c>
      <c r="C404" s="652" t="s">
        <v>688</v>
      </c>
      <c r="D404" s="237" t="s">
        <v>26</v>
      </c>
      <c r="E404" s="209" t="s">
        <v>202</v>
      </c>
      <c r="F404" s="209" t="s">
        <v>338</v>
      </c>
      <c r="G404" s="209">
        <v>1700081060</v>
      </c>
      <c r="H404" s="209" t="s">
        <v>143</v>
      </c>
      <c r="I404" s="184"/>
      <c r="J404" s="184"/>
      <c r="K404" s="184">
        <v>0</v>
      </c>
      <c r="L404" s="184">
        <v>0</v>
      </c>
      <c r="M404" s="184">
        <v>0</v>
      </c>
      <c r="N404" s="184">
        <v>0</v>
      </c>
      <c r="O404" s="184">
        <v>10</v>
      </c>
      <c r="P404" s="184">
        <v>0</v>
      </c>
      <c r="Q404" s="261">
        <v>4.7361000000000004</v>
      </c>
      <c r="R404" s="261">
        <v>4.7361000000000004</v>
      </c>
      <c r="S404" s="184">
        <v>4.7361000000000004</v>
      </c>
      <c r="T404" s="184">
        <v>4.7361000000000004</v>
      </c>
      <c r="U404" s="650" t="s">
        <v>962</v>
      </c>
    </row>
    <row r="405" spans="1:21" ht="12.75">
      <c r="A405" s="675"/>
      <c r="B405" s="661"/>
      <c r="C405" s="655"/>
      <c r="D405" s="237" t="s">
        <v>48</v>
      </c>
      <c r="E405" s="209"/>
      <c r="F405" s="209"/>
      <c r="G405" s="209"/>
      <c r="H405" s="209"/>
      <c r="I405" s="184"/>
      <c r="J405" s="184"/>
      <c r="K405" s="184"/>
      <c r="L405" s="184"/>
      <c r="M405" s="184"/>
      <c r="N405" s="184"/>
      <c r="O405" s="184"/>
      <c r="P405" s="184"/>
      <c r="Q405" s="261"/>
      <c r="R405" s="261"/>
      <c r="S405" s="184"/>
      <c r="T405" s="184"/>
      <c r="U405" s="661"/>
    </row>
    <row r="406" spans="1:21" ht="36.75" customHeight="1">
      <c r="A406" s="250"/>
      <c r="B406" s="251" t="s">
        <v>291</v>
      </c>
      <c r="C406" s="252"/>
      <c r="D406" s="235"/>
      <c r="E406" s="27"/>
      <c r="F406" s="27"/>
      <c r="G406" s="27"/>
      <c r="H406" s="27"/>
      <c r="I406" s="260">
        <f>I390+I354+I330+I222+I214+I156+I144+I120+I98+I42+I10</f>
        <v>885158.72058999992</v>
      </c>
      <c r="J406" s="260">
        <f>J390+J354+J330+J222+J214+J156+J144+J120+J98+J42+J10</f>
        <v>667214.67099999986</v>
      </c>
      <c r="K406" s="260">
        <f t="shared" ref="K406:P406" si="91">K394+K390+K354+K330+K222+K214+K156+K144+K120+K98+K42+K10</f>
        <v>171490.07939999999</v>
      </c>
      <c r="L406" s="260">
        <f t="shared" si="91"/>
        <v>116792.53134000003</v>
      </c>
      <c r="M406" s="260">
        <f t="shared" si="91"/>
        <v>604827.2742799999</v>
      </c>
      <c r="N406" s="260">
        <f t="shared" si="91"/>
        <v>334590.46381999995</v>
      </c>
      <c r="O406" s="260">
        <f t="shared" si="91"/>
        <v>808343.3405200002</v>
      </c>
      <c r="P406" s="260">
        <f t="shared" si="91"/>
        <v>532187.16157000011</v>
      </c>
      <c r="Q406" s="260">
        <f>Q394+Q390+Q354+Q330+Q222+Q214+Q156+Q144+Q120+Q98+Q42+Q10</f>
        <v>991016.23043</v>
      </c>
      <c r="R406" s="260">
        <f t="shared" ref="R406:T406" si="92">R394+R390+R354+R330+R222+R214+R156+R144+R120+R98+R42+R10</f>
        <v>799256.92403999995</v>
      </c>
      <c r="S406" s="260">
        <f t="shared" si="92"/>
        <v>610919.76871999993</v>
      </c>
      <c r="T406" s="260">
        <f t="shared" si="92"/>
        <v>611195.69271999993</v>
      </c>
      <c r="U406" s="480" t="s">
        <v>902</v>
      </c>
    </row>
    <row r="407" spans="1:21" ht="18.75" customHeight="1">
      <c r="A407" s="70"/>
      <c r="B407" s="610" t="s">
        <v>344</v>
      </c>
      <c r="C407" s="611"/>
      <c r="D407" s="611"/>
      <c r="E407" s="611"/>
      <c r="F407" s="611"/>
      <c r="G407" s="611"/>
      <c r="H407" s="611"/>
      <c r="I407" s="611"/>
      <c r="J407" s="611"/>
      <c r="K407" s="73"/>
      <c r="L407" s="72"/>
      <c r="M407" s="72"/>
      <c r="N407" s="65"/>
      <c r="O407" s="68"/>
      <c r="P407" s="68"/>
      <c r="Q407" s="65"/>
      <c r="R407" s="65"/>
      <c r="S407" s="65"/>
      <c r="T407" s="65"/>
      <c r="U407" s="65" t="s">
        <v>960</v>
      </c>
    </row>
    <row r="408" spans="1:21">
      <c r="A408" s="70"/>
      <c r="B408" s="67"/>
      <c r="C408" s="67"/>
      <c r="D408" s="67"/>
      <c r="E408" s="78"/>
      <c r="F408" s="78"/>
      <c r="G408" s="78"/>
      <c r="H408" s="78"/>
      <c r="I408" s="68"/>
      <c r="J408" s="73"/>
      <c r="K408" s="73"/>
      <c r="L408" s="72"/>
      <c r="M408" s="72"/>
      <c r="N408" s="65"/>
      <c r="O408" s="68"/>
      <c r="P408" s="68"/>
      <c r="Q408" s="65"/>
      <c r="R408" s="65"/>
      <c r="S408" s="65"/>
      <c r="T408" s="65"/>
      <c r="U408" s="65"/>
    </row>
    <row r="409" spans="1:21">
      <c r="B409" s="594" t="s">
        <v>844</v>
      </c>
      <c r="C409" s="595"/>
      <c r="D409" s="595"/>
      <c r="E409" s="592" t="s">
        <v>471</v>
      </c>
      <c r="F409" s="593"/>
      <c r="G409" s="593"/>
      <c r="H409" s="593"/>
      <c r="I409" s="593"/>
      <c r="J409" s="593"/>
      <c r="K409" s="593"/>
      <c r="L409" s="593"/>
    </row>
    <row r="410" spans="1:21">
      <c r="B410" s="592" t="s">
        <v>845</v>
      </c>
      <c r="C410" s="612"/>
      <c r="D410" s="31"/>
      <c r="E410" s="31"/>
      <c r="F410" s="31"/>
      <c r="G410" s="31"/>
      <c r="H410" s="79"/>
      <c r="I410" s="148" t="s">
        <v>472</v>
      </c>
      <c r="J410" s="31"/>
      <c r="K410" s="31"/>
    </row>
    <row r="411" spans="1:21">
      <c r="B411" s="613"/>
      <c r="C411" s="614"/>
    </row>
    <row r="412" spans="1:21">
      <c r="B412" s="627" t="s">
        <v>957</v>
      </c>
      <c r="C412" s="627"/>
      <c r="D412" s="704"/>
    </row>
    <row r="413" spans="1:21">
      <c r="B413" s="613"/>
      <c r="C413" s="614"/>
    </row>
    <row r="414" spans="1:21">
      <c r="B414" s="613"/>
      <c r="C414" s="613"/>
    </row>
  </sheetData>
  <mergeCells count="560">
    <mergeCell ref="U324:U329"/>
    <mergeCell ref="B366:B367"/>
    <mergeCell ref="B360:B361"/>
    <mergeCell ref="A340:A341"/>
    <mergeCell ref="A390:A391"/>
    <mergeCell ref="B390:B391"/>
    <mergeCell ref="C390:C391"/>
    <mergeCell ref="C372:C375"/>
    <mergeCell ref="B368:B375"/>
    <mergeCell ref="A368:A375"/>
    <mergeCell ref="B364:B365"/>
    <mergeCell ref="A356:A357"/>
    <mergeCell ref="B378:B389"/>
    <mergeCell ref="A378:A389"/>
    <mergeCell ref="C378:C389"/>
    <mergeCell ref="C346:C353"/>
    <mergeCell ref="C358:C359"/>
    <mergeCell ref="A344:A345"/>
    <mergeCell ref="A342:A343"/>
    <mergeCell ref="C330:C331"/>
    <mergeCell ref="C328:C329"/>
    <mergeCell ref="U344:U345"/>
    <mergeCell ref="U338:U339"/>
    <mergeCell ref="U346:U353"/>
    <mergeCell ref="B176:B177"/>
    <mergeCell ref="B174:B175"/>
    <mergeCell ref="B162:B169"/>
    <mergeCell ref="A162:A169"/>
    <mergeCell ref="C186:C201"/>
    <mergeCell ref="C202:C205"/>
    <mergeCell ref="C206:C213"/>
    <mergeCell ref="U336:U337"/>
    <mergeCell ref="B346:B353"/>
    <mergeCell ref="A346:A353"/>
    <mergeCell ref="U320:U323"/>
    <mergeCell ref="U290:U291"/>
    <mergeCell ref="C242:C243"/>
    <mergeCell ref="C250:C251"/>
    <mergeCell ref="U280:U281"/>
    <mergeCell ref="U254:U257"/>
    <mergeCell ref="U242:U243"/>
    <mergeCell ref="U246:U249"/>
    <mergeCell ref="U284:U287"/>
    <mergeCell ref="U288:U289"/>
    <mergeCell ref="U244:U245"/>
    <mergeCell ref="C280:C281"/>
    <mergeCell ref="C282:C283"/>
    <mergeCell ref="U264:U267"/>
    <mergeCell ref="U310:U313"/>
    <mergeCell ref="A160:A161"/>
    <mergeCell ref="A146:A147"/>
    <mergeCell ref="B152:B153"/>
    <mergeCell ref="A152:A153"/>
    <mergeCell ref="A148:A151"/>
    <mergeCell ref="B148:B151"/>
    <mergeCell ref="B160:B161"/>
    <mergeCell ref="C170:C173"/>
    <mergeCell ref="B296:B303"/>
    <mergeCell ref="B158:B159"/>
    <mergeCell ref="B180:B181"/>
    <mergeCell ref="C246:C247"/>
    <mergeCell ref="A180:A181"/>
    <mergeCell ref="C184:C185"/>
    <mergeCell ref="B184:B185"/>
    <mergeCell ref="A184:A185"/>
    <mergeCell ref="B186:B201"/>
    <mergeCell ref="A186:A201"/>
    <mergeCell ref="B202:B205"/>
    <mergeCell ref="A202:A205"/>
    <mergeCell ref="B206:B213"/>
    <mergeCell ref="A206:A213"/>
    <mergeCell ref="A176:A177"/>
    <mergeCell ref="A122:A123"/>
    <mergeCell ref="U366:U367"/>
    <mergeCell ref="U318:U319"/>
    <mergeCell ref="U182:U183"/>
    <mergeCell ref="U206:U213"/>
    <mergeCell ref="U282:U283"/>
    <mergeCell ref="U276:U279"/>
    <mergeCell ref="U268:U271"/>
    <mergeCell ref="A332:A333"/>
    <mergeCell ref="A304:A313"/>
    <mergeCell ref="B314:B323"/>
    <mergeCell ref="A314:A323"/>
    <mergeCell ref="B324:B329"/>
    <mergeCell ref="A324:A329"/>
    <mergeCell ref="U304:U309"/>
    <mergeCell ref="U296:U303"/>
    <mergeCell ref="C220:C221"/>
    <mergeCell ref="B218:B221"/>
    <mergeCell ref="A218:A221"/>
    <mergeCell ref="U218:U221"/>
    <mergeCell ref="A354:A355"/>
    <mergeCell ref="A358:A359"/>
    <mergeCell ref="A364:A365"/>
    <mergeCell ref="A336:A337"/>
    <mergeCell ref="B54:B55"/>
    <mergeCell ref="A80:A89"/>
    <mergeCell ref="B90:B93"/>
    <mergeCell ref="A90:A93"/>
    <mergeCell ref="A78:A79"/>
    <mergeCell ref="B78:B79"/>
    <mergeCell ref="B128:B129"/>
    <mergeCell ref="B140:B141"/>
    <mergeCell ref="B130:B131"/>
    <mergeCell ref="A94:A95"/>
    <mergeCell ref="B108:B109"/>
    <mergeCell ref="B98:B99"/>
    <mergeCell ref="B94:B95"/>
    <mergeCell ref="B96:B97"/>
    <mergeCell ref="A98:A99"/>
    <mergeCell ref="B112:B113"/>
    <mergeCell ref="A112:A113"/>
    <mergeCell ref="A124:A125"/>
    <mergeCell ref="A132:A133"/>
    <mergeCell ref="A126:A127"/>
    <mergeCell ref="A128:A129"/>
    <mergeCell ref="B132:B133"/>
    <mergeCell ref="A96:A97"/>
    <mergeCell ref="A106:A107"/>
    <mergeCell ref="U292:U295"/>
    <mergeCell ref="C260:C261"/>
    <mergeCell ref="A46:A47"/>
    <mergeCell ref="A62:A63"/>
    <mergeCell ref="A54:A55"/>
    <mergeCell ref="B46:B47"/>
    <mergeCell ref="B76:B77"/>
    <mergeCell ref="B56:B57"/>
    <mergeCell ref="B62:B63"/>
    <mergeCell ref="B60:B61"/>
    <mergeCell ref="B58:B59"/>
    <mergeCell ref="A72:A73"/>
    <mergeCell ref="A74:A75"/>
    <mergeCell ref="A70:A71"/>
    <mergeCell ref="A76:A77"/>
    <mergeCell ref="A56:A57"/>
    <mergeCell ref="A58:A59"/>
    <mergeCell ref="A52:A53"/>
    <mergeCell ref="B52:B53"/>
    <mergeCell ref="A60:A61"/>
    <mergeCell ref="A64:A65"/>
    <mergeCell ref="A66:A69"/>
    <mergeCell ref="A48:A51"/>
    <mergeCell ref="B48:B51"/>
    <mergeCell ref="C318:C319"/>
    <mergeCell ref="U224:U225"/>
    <mergeCell ref="U216:U217"/>
    <mergeCell ref="B216:B217"/>
    <mergeCell ref="U314:U315"/>
    <mergeCell ref="C314:C315"/>
    <mergeCell ref="U260:U263"/>
    <mergeCell ref="U258:U259"/>
    <mergeCell ref="C292:C293"/>
    <mergeCell ref="C252:C253"/>
    <mergeCell ref="U236:U237"/>
    <mergeCell ref="C308:C309"/>
    <mergeCell ref="C266:C267"/>
    <mergeCell ref="C254:C255"/>
    <mergeCell ref="C258:C259"/>
    <mergeCell ref="B276:B279"/>
    <mergeCell ref="B268:B271"/>
    <mergeCell ref="U250:U253"/>
    <mergeCell ref="U272:U275"/>
    <mergeCell ref="C284:C285"/>
    <mergeCell ref="C294:C295"/>
    <mergeCell ref="B284:B287"/>
    <mergeCell ref="C316:C317"/>
    <mergeCell ref="B272:B275"/>
    <mergeCell ref="C158:C159"/>
    <mergeCell ref="U174:U175"/>
    <mergeCell ref="U176:U177"/>
    <mergeCell ref="U152:U153"/>
    <mergeCell ref="U238:U239"/>
    <mergeCell ref="U234:U235"/>
    <mergeCell ref="U226:U233"/>
    <mergeCell ref="U170:U173"/>
    <mergeCell ref="U186:U201"/>
    <mergeCell ref="C238:C239"/>
    <mergeCell ref="C180:C181"/>
    <mergeCell ref="C230:C231"/>
    <mergeCell ref="C226:C227"/>
    <mergeCell ref="C228:C229"/>
    <mergeCell ref="C176:C177"/>
    <mergeCell ref="U178:U179"/>
    <mergeCell ref="U180:U181"/>
    <mergeCell ref="C174:C175"/>
    <mergeCell ref="C218:C219"/>
    <mergeCell ref="C216:C217"/>
    <mergeCell ref="U184:U185"/>
    <mergeCell ref="U202:U205"/>
    <mergeCell ref="C182:C183"/>
    <mergeCell ref="C162:C169"/>
    <mergeCell ref="S1:U1"/>
    <mergeCell ref="B358:B359"/>
    <mergeCell ref="U330:U331"/>
    <mergeCell ref="U358:U359"/>
    <mergeCell ref="U214:U215"/>
    <mergeCell ref="B336:B337"/>
    <mergeCell ref="B340:B341"/>
    <mergeCell ref="B342:B343"/>
    <mergeCell ref="B344:B345"/>
    <mergeCell ref="C320:C321"/>
    <mergeCell ref="U332:U333"/>
    <mergeCell ref="U356:U357"/>
    <mergeCell ref="U342:U343"/>
    <mergeCell ref="U334:U335"/>
    <mergeCell ref="C274:C275"/>
    <mergeCell ref="C240:C241"/>
    <mergeCell ref="U142:U143"/>
    <mergeCell ref="S2:U2"/>
    <mergeCell ref="U222:U223"/>
    <mergeCell ref="C130:C131"/>
    <mergeCell ref="C128:C129"/>
    <mergeCell ref="C152:C153"/>
    <mergeCell ref="C124:C125"/>
    <mergeCell ref="C126:C127"/>
    <mergeCell ref="U146:U147"/>
    <mergeCell ref="U144:U145"/>
    <mergeCell ref="U112:U113"/>
    <mergeCell ref="C132:C133"/>
    <mergeCell ref="C142:C143"/>
    <mergeCell ref="C144:C145"/>
    <mergeCell ref="C146:C147"/>
    <mergeCell ref="U108:U109"/>
    <mergeCell ref="C106:C107"/>
    <mergeCell ref="C108:C109"/>
    <mergeCell ref="C112:C113"/>
    <mergeCell ref="U114:U119"/>
    <mergeCell ref="U120:U121"/>
    <mergeCell ref="U128:U129"/>
    <mergeCell ref="U122:U123"/>
    <mergeCell ref="U102:U105"/>
    <mergeCell ref="C110:C111"/>
    <mergeCell ref="U134:U139"/>
    <mergeCell ref="U132:U133"/>
    <mergeCell ref="C134:C139"/>
    <mergeCell ref="U106:U107"/>
    <mergeCell ref="C122:C123"/>
    <mergeCell ref="C120:C121"/>
    <mergeCell ref="C140:C141"/>
    <mergeCell ref="U76:U79"/>
    <mergeCell ref="U72:U73"/>
    <mergeCell ref="B100:B101"/>
    <mergeCell ref="U90:U93"/>
    <mergeCell ref="U156:U157"/>
    <mergeCell ref="U110:U111"/>
    <mergeCell ref="U162:U169"/>
    <mergeCell ref="U158:U159"/>
    <mergeCell ref="U160:U161"/>
    <mergeCell ref="C154:C155"/>
    <mergeCell ref="C148:C151"/>
    <mergeCell ref="C94:C95"/>
    <mergeCell ref="C90:C91"/>
    <mergeCell ref="C92:C93"/>
    <mergeCell ref="C98:C99"/>
    <mergeCell ref="C96:C97"/>
    <mergeCell ref="U130:U131"/>
    <mergeCell ref="C114:C119"/>
    <mergeCell ref="C156:C157"/>
    <mergeCell ref="C160:C161"/>
    <mergeCell ref="U140:U141"/>
    <mergeCell ref="U124:U127"/>
    <mergeCell ref="U94:U95"/>
    <mergeCell ref="U96:U97"/>
    <mergeCell ref="C16:C17"/>
    <mergeCell ref="C24:C25"/>
    <mergeCell ref="C26:C27"/>
    <mergeCell ref="U24:U25"/>
    <mergeCell ref="U98:U99"/>
    <mergeCell ref="U100:U101"/>
    <mergeCell ref="C100:C101"/>
    <mergeCell ref="C76:C77"/>
    <mergeCell ref="B64:B65"/>
    <mergeCell ref="C64:C65"/>
    <mergeCell ref="U80:U89"/>
    <mergeCell ref="B66:B69"/>
    <mergeCell ref="C78:C79"/>
    <mergeCell ref="U64:U65"/>
    <mergeCell ref="U70:U71"/>
    <mergeCell ref="C80:C89"/>
    <mergeCell ref="B80:B89"/>
    <mergeCell ref="C66:C67"/>
    <mergeCell ref="B70:B71"/>
    <mergeCell ref="B72:B73"/>
    <mergeCell ref="C72:C73"/>
    <mergeCell ref="C70:C71"/>
    <mergeCell ref="U66:U69"/>
    <mergeCell ref="U74:U75"/>
    <mergeCell ref="C28:C39"/>
    <mergeCell ref="C56:C57"/>
    <mergeCell ref="U60:U61"/>
    <mergeCell ref="U44:U45"/>
    <mergeCell ref="C40:C41"/>
    <mergeCell ref="U42:U43"/>
    <mergeCell ref="C48:C51"/>
    <mergeCell ref="U48:U51"/>
    <mergeCell ref="C42:C43"/>
    <mergeCell ref="C44:C45"/>
    <mergeCell ref="C46:C47"/>
    <mergeCell ref="U40:U41"/>
    <mergeCell ref="U62:U63"/>
    <mergeCell ref="U58:U59"/>
    <mergeCell ref="U54:U55"/>
    <mergeCell ref="U46:U47"/>
    <mergeCell ref="U52:U53"/>
    <mergeCell ref="U16:U17"/>
    <mergeCell ref="U28:U39"/>
    <mergeCell ref="U12:U13"/>
    <mergeCell ref="U22:U23"/>
    <mergeCell ref="U26:U27"/>
    <mergeCell ref="B14:B15"/>
    <mergeCell ref="U14:U15"/>
    <mergeCell ref="U18:U21"/>
    <mergeCell ref="A6:A9"/>
    <mergeCell ref="A10:A11"/>
    <mergeCell ref="B3:U3"/>
    <mergeCell ref="I6:T6"/>
    <mergeCell ref="E6:H6"/>
    <mergeCell ref="S7:T8"/>
    <mergeCell ref="E4:M4"/>
    <mergeCell ref="I7:J8"/>
    <mergeCell ref="K7:R7"/>
    <mergeCell ref="G7:G9"/>
    <mergeCell ref="H7:H9"/>
    <mergeCell ref="M8:N8"/>
    <mergeCell ref="D6:D9"/>
    <mergeCell ref="C6:C9"/>
    <mergeCell ref="B6:B9"/>
    <mergeCell ref="K8:L8"/>
    <mergeCell ref="O8:P8"/>
    <mergeCell ref="F7:F9"/>
    <mergeCell ref="Q8:R8"/>
    <mergeCell ref="U6:U9"/>
    <mergeCell ref="E7:E9"/>
    <mergeCell ref="A42:A43"/>
    <mergeCell ref="B24:B25"/>
    <mergeCell ref="B10:B11"/>
    <mergeCell ref="B12:B13"/>
    <mergeCell ref="A12:A13"/>
    <mergeCell ref="C10:C11"/>
    <mergeCell ref="B22:B23"/>
    <mergeCell ref="A16:A17"/>
    <mergeCell ref="B16:B17"/>
    <mergeCell ref="B26:B27"/>
    <mergeCell ref="B18:B21"/>
    <mergeCell ref="A26:A27"/>
    <mergeCell ref="B40:B41"/>
    <mergeCell ref="C22:C23"/>
    <mergeCell ref="C12:C13"/>
    <mergeCell ref="C18:C21"/>
    <mergeCell ref="B28:B39"/>
    <mergeCell ref="A28:A39"/>
    <mergeCell ref="A14:A15"/>
    <mergeCell ref="A40:A41"/>
    <mergeCell ref="A24:A25"/>
    <mergeCell ref="A18:A21"/>
    <mergeCell ref="C14:C15"/>
    <mergeCell ref="A22:A23"/>
    <mergeCell ref="A402:A403"/>
    <mergeCell ref="B402:B403"/>
    <mergeCell ref="C402:C403"/>
    <mergeCell ref="A398:A399"/>
    <mergeCell ref="B398:B399"/>
    <mergeCell ref="C398:C399"/>
    <mergeCell ref="A400:A401"/>
    <mergeCell ref="B400:B401"/>
    <mergeCell ref="U56:U57"/>
    <mergeCell ref="C360:C361"/>
    <mergeCell ref="B362:B363"/>
    <mergeCell ref="A376:A377"/>
    <mergeCell ref="B376:B377"/>
    <mergeCell ref="A360:A361"/>
    <mergeCell ref="A366:A367"/>
    <mergeCell ref="A362:A363"/>
    <mergeCell ref="B74:B75"/>
    <mergeCell ref="A178:A179"/>
    <mergeCell ref="C74:C75"/>
    <mergeCell ref="C178:C179"/>
    <mergeCell ref="A216:A217"/>
    <mergeCell ref="A214:A215"/>
    <mergeCell ref="A292:A295"/>
    <mergeCell ref="C58:C59"/>
    <mergeCell ref="B414:C414"/>
    <mergeCell ref="B413:C413"/>
    <mergeCell ref="B410:C410"/>
    <mergeCell ref="B407:J407"/>
    <mergeCell ref="E409:L409"/>
    <mergeCell ref="B412:D412"/>
    <mergeCell ref="A404:A405"/>
    <mergeCell ref="B404:B405"/>
    <mergeCell ref="C404:C405"/>
    <mergeCell ref="B411:C411"/>
    <mergeCell ref="B409:D409"/>
    <mergeCell ref="C322:C323"/>
    <mergeCell ref="C356:C357"/>
    <mergeCell ref="C340:C341"/>
    <mergeCell ref="C302:C303"/>
    <mergeCell ref="C300:C301"/>
    <mergeCell ref="B396:B397"/>
    <mergeCell ref="A396:A397"/>
    <mergeCell ref="B42:B43"/>
    <mergeCell ref="C272:C273"/>
    <mergeCell ref="B254:B257"/>
    <mergeCell ref="B260:B263"/>
    <mergeCell ref="C268:C269"/>
    <mergeCell ref="A44:A45"/>
    <mergeCell ref="C54:C55"/>
    <mergeCell ref="C68:C69"/>
    <mergeCell ref="B44:B45"/>
    <mergeCell ref="A182:A183"/>
    <mergeCell ref="B182:B183"/>
    <mergeCell ref="B146:B147"/>
    <mergeCell ref="A224:A225"/>
    <mergeCell ref="C62:C63"/>
    <mergeCell ref="C52:C53"/>
    <mergeCell ref="C60:C61"/>
    <mergeCell ref="B356:B357"/>
    <mergeCell ref="B354:B355"/>
    <mergeCell ref="C344:C345"/>
    <mergeCell ref="U340:U341"/>
    <mergeCell ref="C336:C337"/>
    <mergeCell ref="B332:B333"/>
    <mergeCell ref="B338:B339"/>
    <mergeCell ref="C342:C343"/>
    <mergeCell ref="B334:B335"/>
    <mergeCell ref="C338:C339"/>
    <mergeCell ref="C332:C333"/>
    <mergeCell ref="C334:C335"/>
    <mergeCell ref="U402:U403"/>
    <mergeCell ref="U396:U397"/>
    <mergeCell ref="C396:C397"/>
    <mergeCell ref="C400:C401"/>
    <mergeCell ref="U400:U401"/>
    <mergeCell ref="U398:U399"/>
    <mergeCell ref="C232:C233"/>
    <mergeCell ref="C256:C257"/>
    <mergeCell ref="A240:A243"/>
    <mergeCell ref="A258:A259"/>
    <mergeCell ref="B258:B259"/>
    <mergeCell ref="B248:B249"/>
    <mergeCell ref="A236:A239"/>
    <mergeCell ref="B240:B243"/>
    <mergeCell ref="A268:A271"/>
    <mergeCell ref="C262:C263"/>
    <mergeCell ref="A394:A395"/>
    <mergeCell ref="B394:B395"/>
    <mergeCell ref="C394:C395"/>
    <mergeCell ref="A392:A393"/>
    <mergeCell ref="B392:B393"/>
    <mergeCell ref="U378:U389"/>
    <mergeCell ref="U240:U241"/>
    <mergeCell ref="U316:U317"/>
    <mergeCell ref="A154:A155"/>
    <mergeCell ref="B154:B155"/>
    <mergeCell ref="A108:A109"/>
    <mergeCell ref="B122:B123"/>
    <mergeCell ref="B124:B125"/>
    <mergeCell ref="B134:B139"/>
    <mergeCell ref="A134:A139"/>
    <mergeCell ref="A174:A175"/>
    <mergeCell ref="U404:U405"/>
    <mergeCell ref="U364:U365"/>
    <mergeCell ref="U376:U377"/>
    <mergeCell ref="U354:U355"/>
    <mergeCell ref="C392:C393"/>
    <mergeCell ref="U390:U391"/>
    <mergeCell ref="U394:U395"/>
    <mergeCell ref="U392:U393"/>
    <mergeCell ref="C364:C365"/>
    <mergeCell ref="C376:C377"/>
    <mergeCell ref="C366:C367"/>
    <mergeCell ref="C354:C355"/>
    <mergeCell ref="C368:C369"/>
    <mergeCell ref="C370:C371"/>
    <mergeCell ref="U362:U363"/>
    <mergeCell ref="C362:C363"/>
    <mergeCell ref="A272:A275"/>
    <mergeCell ref="C214:C215"/>
    <mergeCell ref="A100:A101"/>
    <mergeCell ref="A110:A111"/>
    <mergeCell ref="B110:B111"/>
    <mergeCell ref="A142:A143"/>
    <mergeCell ref="A140:A141"/>
    <mergeCell ref="B106:B107"/>
    <mergeCell ref="A156:A157"/>
    <mergeCell ref="A144:A145"/>
    <mergeCell ref="B170:B173"/>
    <mergeCell ref="A170:A173"/>
    <mergeCell ref="B156:B157"/>
    <mergeCell ref="A158:A159"/>
    <mergeCell ref="B102:B105"/>
    <mergeCell ref="A102:A105"/>
    <mergeCell ref="B114:B119"/>
    <mergeCell ref="A114:A119"/>
    <mergeCell ref="B144:B145"/>
    <mergeCell ref="B126:B127"/>
    <mergeCell ref="A130:A131"/>
    <mergeCell ref="B142:B143"/>
    <mergeCell ref="B178:B179"/>
    <mergeCell ref="B264:B267"/>
    <mergeCell ref="A234:A235"/>
    <mergeCell ref="B234:B235"/>
    <mergeCell ref="C236:C237"/>
    <mergeCell ref="C264:C265"/>
    <mergeCell ref="C248:C249"/>
    <mergeCell ref="B214:B215"/>
    <mergeCell ref="B244:B245"/>
    <mergeCell ref="A246:A247"/>
    <mergeCell ref="B246:B247"/>
    <mergeCell ref="A244:A245"/>
    <mergeCell ref="C224:C225"/>
    <mergeCell ref="B226:B233"/>
    <mergeCell ref="C324:C327"/>
    <mergeCell ref="A280:A283"/>
    <mergeCell ref="B120:B121"/>
    <mergeCell ref="A120:A121"/>
    <mergeCell ref="C244:C245"/>
    <mergeCell ref="C222:C223"/>
    <mergeCell ref="C278:C279"/>
    <mergeCell ref="A222:A223"/>
    <mergeCell ref="C276:C277"/>
    <mergeCell ref="A248:A249"/>
    <mergeCell ref="A250:A253"/>
    <mergeCell ref="A226:A233"/>
    <mergeCell ref="A264:A267"/>
    <mergeCell ref="A254:A257"/>
    <mergeCell ref="A260:A263"/>
    <mergeCell ref="A276:A279"/>
    <mergeCell ref="B280:B283"/>
    <mergeCell ref="C234:C235"/>
    <mergeCell ref="B222:B223"/>
    <mergeCell ref="B224:B225"/>
    <mergeCell ref="B236:B239"/>
    <mergeCell ref="C270:C271"/>
    <mergeCell ref="B250:B253"/>
    <mergeCell ref="A296:A303"/>
    <mergeCell ref="U154:U155"/>
    <mergeCell ref="U148:U151"/>
    <mergeCell ref="U368:U375"/>
    <mergeCell ref="C102:C105"/>
    <mergeCell ref="A284:A287"/>
    <mergeCell ref="B292:B295"/>
    <mergeCell ref="A290:A291"/>
    <mergeCell ref="C312:C313"/>
    <mergeCell ref="C296:C297"/>
    <mergeCell ref="A288:A289"/>
    <mergeCell ref="B288:B289"/>
    <mergeCell ref="C288:C289"/>
    <mergeCell ref="C306:C307"/>
    <mergeCell ref="C304:C305"/>
    <mergeCell ref="C290:C291"/>
    <mergeCell ref="B290:B291"/>
    <mergeCell ref="C310:C311"/>
    <mergeCell ref="C286:C287"/>
    <mergeCell ref="A338:A339"/>
    <mergeCell ref="B330:B331"/>
    <mergeCell ref="A330:A331"/>
    <mergeCell ref="A334:A335"/>
    <mergeCell ref="C298:C299"/>
    <mergeCell ref="B304:B313"/>
  </mergeCells>
  <phoneticPr fontId="1" type="noConversion"/>
  <pageMargins left="0.59055118110236227" right="0.39370078740157483" top="0.31496062992125984" bottom="0.31496062992125984" header="0.31496062992125984" footer="0.23622047244094491"/>
  <pageSetup paperSize="9" scale="50" fitToWidth="1000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406"/>
  <sheetViews>
    <sheetView view="pageBreakPreview" topLeftCell="E1133" zoomScaleNormal="38" zoomScaleSheetLayoutView="100" zoomScalePageLayoutView="73" workbookViewId="0">
      <selection activeCell="K1389" sqref="K1389"/>
    </sheetView>
  </sheetViews>
  <sheetFormatPr defaultRowHeight="13.5" customHeight="1"/>
  <cols>
    <col min="1" max="1" width="6.7109375" style="32" hidden="1" customWidth="1"/>
    <col min="2" max="2" width="8" style="32" customWidth="1"/>
    <col min="3" max="3" width="23.140625" style="32" customWidth="1"/>
    <col min="4" max="4" width="64.5703125" style="32" customWidth="1"/>
    <col min="5" max="5" width="24.28515625" style="32" customWidth="1"/>
    <col min="6" max="6" width="12.7109375" style="32" customWidth="1"/>
    <col min="7" max="7" width="12.5703125" style="32" customWidth="1"/>
    <col min="8" max="9" width="13.140625" style="32" customWidth="1"/>
    <col min="10" max="10" width="12.28515625" style="32" customWidth="1"/>
    <col min="11" max="11" width="12" style="32" customWidth="1"/>
    <col min="12" max="12" width="11.85546875" style="32" customWidth="1"/>
    <col min="13" max="13" width="12.7109375" style="32" customWidth="1"/>
    <col min="14" max="15" width="15.140625" style="32" customWidth="1"/>
    <col min="16" max="16" width="14.140625" style="32" customWidth="1"/>
    <col min="17" max="17" width="15" style="32" customWidth="1"/>
    <col min="18" max="18" width="29.42578125" style="32" customWidth="1"/>
    <col min="19" max="16384" width="9.140625" style="32"/>
  </cols>
  <sheetData>
    <row r="1" spans="2:18" ht="13.5" customHeight="1">
      <c r="B1" s="34"/>
      <c r="C1" s="6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627" t="s">
        <v>478</v>
      </c>
      <c r="Q1" s="627"/>
      <c r="R1" s="627"/>
    </row>
    <row r="2" spans="2:18" ht="48" customHeight="1">
      <c r="B2" s="34"/>
      <c r="C2" s="6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627" t="s">
        <v>67</v>
      </c>
      <c r="Q2" s="627"/>
      <c r="R2" s="627"/>
    </row>
    <row r="3" spans="2:18" ht="13.5" customHeight="1">
      <c r="B3" s="862" t="s">
        <v>68</v>
      </c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  <c r="P3" s="862"/>
      <c r="Q3" s="862"/>
      <c r="R3" s="862"/>
    </row>
    <row r="4" spans="2:18" ht="13.5" customHeight="1">
      <c r="F4" s="719" t="s">
        <v>873</v>
      </c>
      <c r="G4" s="719"/>
      <c r="H4" s="719"/>
      <c r="I4" s="719"/>
    </row>
    <row r="6" spans="2:18" ht="13.5" customHeight="1">
      <c r="B6" s="34"/>
      <c r="C6" s="6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7"/>
      <c r="Q6" s="37"/>
      <c r="R6" s="37" t="s">
        <v>9</v>
      </c>
    </row>
    <row r="7" spans="2:18" ht="13.5" customHeight="1">
      <c r="B7" s="718"/>
      <c r="C7" s="725" t="s">
        <v>17</v>
      </c>
      <c r="D7" s="718" t="s">
        <v>69</v>
      </c>
      <c r="E7" s="718" t="s">
        <v>33</v>
      </c>
      <c r="F7" s="718" t="s">
        <v>643</v>
      </c>
      <c r="G7" s="718"/>
      <c r="H7" s="718" t="s">
        <v>645</v>
      </c>
      <c r="I7" s="718"/>
      <c r="J7" s="718"/>
      <c r="K7" s="718"/>
      <c r="L7" s="718"/>
      <c r="M7" s="718"/>
      <c r="N7" s="718"/>
      <c r="O7" s="718"/>
      <c r="P7" s="718" t="s">
        <v>3</v>
      </c>
      <c r="Q7" s="718"/>
      <c r="R7" s="718" t="s">
        <v>32</v>
      </c>
    </row>
    <row r="8" spans="2:18" ht="13.5" customHeight="1">
      <c r="B8" s="718"/>
      <c r="C8" s="646"/>
      <c r="D8" s="718"/>
      <c r="E8" s="718"/>
      <c r="F8" s="718"/>
      <c r="G8" s="718"/>
      <c r="H8" s="696" t="s">
        <v>6</v>
      </c>
      <c r="I8" s="696"/>
      <c r="J8" s="696" t="s">
        <v>12</v>
      </c>
      <c r="K8" s="696"/>
      <c r="L8" s="718" t="s">
        <v>54</v>
      </c>
      <c r="M8" s="718"/>
      <c r="N8" s="696" t="s">
        <v>15</v>
      </c>
      <c r="O8" s="696"/>
      <c r="P8" s="718"/>
      <c r="Q8" s="718"/>
      <c r="R8" s="718"/>
    </row>
    <row r="9" spans="2:18" ht="13.5" customHeight="1" thickBot="1">
      <c r="B9" s="725"/>
      <c r="C9" s="726"/>
      <c r="D9" s="725"/>
      <c r="E9" s="725"/>
      <c r="F9" s="128" t="s">
        <v>4</v>
      </c>
      <c r="G9" s="128" t="s">
        <v>5</v>
      </c>
      <c r="H9" s="127" t="s">
        <v>4</v>
      </c>
      <c r="I9" s="127" t="s">
        <v>5</v>
      </c>
      <c r="J9" s="127" t="s">
        <v>4</v>
      </c>
      <c r="K9" s="127" t="s">
        <v>5</v>
      </c>
      <c r="L9" s="127" t="s">
        <v>4</v>
      </c>
      <c r="M9" s="127" t="s">
        <v>5</v>
      </c>
      <c r="N9" s="159" t="s">
        <v>4</v>
      </c>
      <c r="O9" s="127" t="s">
        <v>5</v>
      </c>
      <c r="P9" s="128" t="s">
        <v>49</v>
      </c>
      <c r="Q9" s="128" t="s">
        <v>50</v>
      </c>
      <c r="R9" s="725"/>
    </row>
    <row r="10" spans="2:18" ht="13.5" customHeight="1">
      <c r="B10" s="855">
        <v>1</v>
      </c>
      <c r="C10" s="810" t="s">
        <v>73</v>
      </c>
      <c r="D10" s="810" t="s">
        <v>428</v>
      </c>
      <c r="E10" s="273" t="s">
        <v>18</v>
      </c>
      <c r="F10" s="273">
        <f t="shared" ref="F10" si="0">F12+F13+F15</f>
        <v>45733.71</v>
      </c>
      <c r="G10" s="273">
        <f>G12+G13+G15</f>
        <v>44059.74</v>
      </c>
      <c r="H10" s="273">
        <f>H12+H13+H15</f>
        <v>10788.17095</v>
      </c>
      <c r="I10" s="273">
        <f t="shared" ref="I10:N10" si="1">I12+I13+I15</f>
        <v>10435.436830000001</v>
      </c>
      <c r="J10" s="336">
        <f t="shared" ref="J10:K10" si="2">J12+J13+J15</f>
        <v>23855.036100000001</v>
      </c>
      <c r="K10" s="336">
        <f t="shared" si="2"/>
        <v>22985.360389999998</v>
      </c>
      <c r="L10" s="421">
        <f t="shared" ref="L10:M10" si="3">L12+L13+L15</f>
        <v>34787.127720000004</v>
      </c>
      <c r="M10" s="421">
        <f t="shared" si="3"/>
        <v>33459.441409999999</v>
      </c>
      <c r="N10" s="421">
        <f t="shared" si="1"/>
        <v>47457.53009</v>
      </c>
      <c r="O10" s="498">
        <f t="shared" ref="O10:Q10" si="4">O12+O13+O15</f>
        <v>47375.375679999997</v>
      </c>
      <c r="P10" s="498">
        <f t="shared" si="4"/>
        <v>44600.800000000003</v>
      </c>
      <c r="Q10" s="498">
        <f t="shared" si="4"/>
        <v>44600.800000000003</v>
      </c>
      <c r="R10" s="801" t="s">
        <v>903</v>
      </c>
    </row>
    <row r="11" spans="2:18" ht="13.5" customHeight="1">
      <c r="B11" s="791"/>
      <c r="C11" s="811"/>
      <c r="D11" s="811"/>
      <c r="E11" s="274" t="s">
        <v>19</v>
      </c>
      <c r="F11" s="274"/>
      <c r="G11" s="274"/>
      <c r="H11" s="274"/>
      <c r="I11" s="274"/>
      <c r="J11" s="334"/>
      <c r="K11" s="334"/>
      <c r="L11" s="422"/>
      <c r="M11" s="422"/>
      <c r="N11" s="422"/>
      <c r="O11" s="492"/>
      <c r="P11" s="492"/>
      <c r="Q11" s="492"/>
      <c r="R11" s="801"/>
    </row>
    <row r="12" spans="2:18" ht="13.5" customHeight="1">
      <c r="B12" s="791"/>
      <c r="C12" s="811"/>
      <c r="D12" s="811"/>
      <c r="E12" s="274" t="s">
        <v>29</v>
      </c>
      <c r="F12" s="274">
        <f t="shared" ref="F12:H13" si="5">F19+F54+F68+F117</f>
        <v>0</v>
      </c>
      <c r="G12" s="274">
        <f t="shared" si="5"/>
        <v>0</v>
      </c>
      <c r="H12" s="274">
        <f t="shared" si="5"/>
        <v>0</v>
      </c>
      <c r="I12" s="274">
        <f t="shared" ref="I12:N12" si="6">I19+I54+I68+I117</f>
        <v>0</v>
      </c>
      <c r="J12" s="334">
        <f t="shared" ref="J12:K12" si="7">J19+J54+J68+J117</f>
        <v>0</v>
      </c>
      <c r="K12" s="334">
        <f t="shared" si="7"/>
        <v>0</v>
      </c>
      <c r="L12" s="422">
        <f t="shared" ref="L12:M12" si="8">L19+L54+L68+L117</f>
        <v>0</v>
      </c>
      <c r="M12" s="422">
        <f t="shared" si="8"/>
        <v>0</v>
      </c>
      <c r="N12" s="422">
        <f t="shared" si="6"/>
        <v>0</v>
      </c>
      <c r="O12" s="492">
        <f t="shared" ref="O12:Q12" si="9">O19+O54+O68+O117</f>
        <v>0</v>
      </c>
      <c r="P12" s="492">
        <f t="shared" si="9"/>
        <v>0</v>
      </c>
      <c r="Q12" s="492">
        <f t="shared" si="9"/>
        <v>0</v>
      </c>
      <c r="R12" s="801"/>
    </row>
    <row r="13" spans="2:18" ht="13.5" customHeight="1">
      <c r="B13" s="791"/>
      <c r="C13" s="811"/>
      <c r="D13" s="811"/>
      <c r="E13" s="274" t="s">
        <v>20</v>
      </c>
      <c r="F13" s="274">
        <f t="shared" si="5"/>
        <v>43937.760000000002</v>
      </c>
      <c r="G13" s="274">
        <f t="shared" si="5"/>
        <v>42263.79</v>
      </c>
      <c r="H13" s="274">
        <f t="shared" si="5"/>
        <v>10283.210950000001</v>
      </c>
      <c r="I13" s="274">
        <f t="shared" ref="I13:N13" si="10">I20+I55+I69+I118</f>
        <v>9978.8696799999998</v>
      </c>
      <c r="J13" s="334">
        <f t="shared" ref="J13:K13" si="11">J20+J55+J69+J118</f>
        <v>22844.276100000003</v>
      </c>
      <c r="K13" s="334">
        <f t="shared" si="11"/>
        <v>22066.581689999999</v>
      </c>
      <c r="L13" s="422">
        <f t="shared" ref="L13:M13" si="12">L20+L55+L69+L118</f>
        <v>33272.437720000002</v>
      </c>
      <c r="M13" s="422">
        <f t="shared" si="12"/>
        <v>32067.322039999999</v>
      </c>
      <c r="N13" s="422">
        <f t="shared" si="10"/>
        <v>45576.951000000001</v>
      </c>
      <c r="O13" s="492">
        <f t="shared" ref="O13:Q13" si="13">O20+O55+O69+O118</f>
        <v>45494.796589999998</v>
      </c>
      <c r="P13" s="492">
        <f t="shared" si="13"/>
        <v>42579.8</v>
      </c>
      <c r="Q13" s="492">
        <f t="shared" si="13"/>
        <v>42579.8</v>
      </c>
      <c r="R13" s="801"/>
    </row>
    <row r="14" spans="2:18" ht="13.5" customHeight="1">
      <c r="B14" s="791"/>
      <c r="C14" s="811"/>
      <c r="D14" s="811"/>
      <c r="E14" s="274" t="s">
        <v>34</v>
      </c>
      <c r="F14" s="274"/>
      <c r="G14" s="274"/>
      <c r="H14" s="274"/>
      <c r="I14" s="274"/>
      <c r="J14" s="334"/>
      <c r="K14" s="334"/>
      <c r="L14" s="422"/>
      <c r="M14" s="422"/>
      <c r="N14" s="422"/>
      <c r="O14" s="492"/>
      <c r="P14" s="492"/>
      <c r="Q14" s="492"/>
      <c r="R14" s="801"/>
    </row>
    <row r="15" spans="2:18" ht="13.5" customHeight="1">
      <c r="B15" s="791"/>
      <c r="C15" s="811"/>
      <c r="D15" s="811"/>
      <c r="E15" s="274" t="s">
        <v>70</v>
      </c>
      <c r="F15" s="274">
        <f>F22+F57+F71+F120</f>
        <v>1795.95</v>
      </c>
      <c r="G15" s="274">
        <f>G22+G57+G71+G120</f>
        <v>1795.95</v>
      </c>
      <c r="H15" s="274">
        <f>H22+H57+H71+H120</f>
        <v>504.96</v>
      </c>
      <c r="I15" s="274">
        <f t="shared" ref="I15:N15" si="14">I22+I57+I71+I120</f>
        <v>456.56714999999997</v>
      </c>
      <c r="J15" s="334">
        <f t="shared" ref="J15:K15" si="15">J22+J57+J71+J120</f>
        <v>1010.76</v>
      </c>
      <c r="K15" s="334">
        <f t="shared" si="15"/>
        <v>918.77869999999996</v>
      </c>
      <c r="L15" s="422">
        <f t="shared" ref="L15:M15" si="16">L22+L57+L71+L120</f>
        <v>1514.69</v>
      </c>
      <c r="M15" s="422">
        <f t="shared" si="16"/>
        <v>1392.1193700000001</v>
      </c>
      <c r="N15" s="422">
        <f t="shared" si="14"/>
        <v>1880.57909</v>
      </c>
      <c r="O15" s="492">
        <f t="shared" ref="O15:Q15" si="17">O22+O57+O71+O120</f>
        <v>1880.57909</v>
      </c>
      <c r="P15" s="492">
        <f t="shared" si="17"/>
        <v>2021</v>
      </c>
      <c r="Q15" s="492">
        <f t="shared" si="17"/>
        <v>2021</v>
      </c>
      <c r="R15" s="801"/>
    </row>
    <row r="16" spans="2:18" ht="13.5" customHeight="1" thickBot="1">
      <c r="B16" s="791"/>
      <c r="C16" s="811"/>
      <c r="D16" s="811"/>
      <c r="E16" s="275" t="s">
        <v>21</v>
      </c>
      <c r="F16" s="275"/>
      <c r="G16" s="275"/>
      <c r="H16" s="275"/>
      <c r="I16" s="275"/>
      <c r="J16" s="337"/>
      <c r="K16" s="337"/>
      <c r="L16" s="427"/>
      <c r="M16" s="427"/>
      <c r="N16" s="427"/>
      <c r="O16" s="499"/>
      <c r="P16" s="499"/>
      <c r="Q16" s="499"/>
      <c r="R16" s="729"/>
    </row>
    <row r="17" spans="1:18" ht="13.5" customHeight="1">
      <c r="A17" s="181"/>
      <c r="B17" s="822" t="s">
        <v>115</v>
      </c>
      <c r="C17" s="765" t="s">
        <v>106</v>
      </c>
      <c r="D17" s="765" t="s">
        <v>642</v>
      </c>
      <c r="E17" s="276" t="s">
        <v>18</v>
      </c>
      <c r="F17" s="187">
        <v>1945.51</v>
      </c>
      <c r="G17" s="187">
        <v>1945.51</v>
      </c>
      <c r="H17" s="187">
        <f>H19+H20+H22</f>
        <v>504.96</v>
      </c>
      <c r="I17" s="187">
        <f t="shared" ref="I17" si="18">I19+I20+I22</f>
        <v>456.56714999999997</v>
      </c>
      <c r="J17" s="187">
        <f t="shared" ref="J17:K17" si="19">J19+J20+J22</f>
        <v>1010.76</v>
      </c>
      <c r="K17" s="187">
        <f t="shared" si="19"/>
        <v>918.77869999999996</v>
      </c>
      <c r="L17" s="187">
        <f t="shared" ref="L17:N17" si="20">L19+L20+L22</f>
        <v>1743.89</v>
      </c>
      <c r="M17" s="187">
        <f t="shared" si="20"/>
        <v>1561.7061500000002</v>
      </c>
      <c r="N17" s="187">
        <f t="shared" si="20"/>
        <v>2109.77909</v>
      </c>
      <c r="O17" s="187">
        <f t="shared" ref="O17:Q17" si="21">O19+O20+O22</f>
        <v>2050.1658699999998</v>
      </c>
      <c r="P17" s="187">
        <f t="shared" si="21"/>
        <v>2250.1999999999998</v>
      </c>
      <c r="Q17" s="187">
        <f t="shared" si="21"/>
        <v>2250.1999999999998</v>
      </c>
      <c r="R17" s="829"/>
    </row>
    <row r="18" spans="1:18" ht="13.5" customHeight="1">
      <c r="A18" s="182"/>
      <c r="B18" s="815"/>
      <c r="C18" s="766"/>
      <c r="D18" s="766"/>
      <c r="E18" s="262" t="s">
        <v>19</v>
      </c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830"/>
    </row>
    <row r="19" spans="1:18" ht="13.5" customHeight="1">
      <c r="A19" s="182"/>
      <c r="B19" s="815"/>
      <c r="C19" s="766"/>
      <c r="D19" s="766"/>
      <c r="E19" s="262" t="s">
        <v>29</v>
      </c>
      <c r="F19" s="188">
        <v>0</v>
      </c>
      <c r="G19" s="188">
        <v>0</v>
      </c>
      <c r="H19" s="188">
        <f>H26+H33+H40+H47</f>
        <v>0</v>
      </c>
      <c r="I19" s="188">
        <f t="shared" ref="I19" si="22">I26+I33+I40+I47</f>
        <v>0</v>
      </c>
      <c r="J19" s="188">
        <f t="shared" ref="J19:K19" si="23">J26+J33+J40+J47</f>
        <v>0</v>
      </c>
      <c r="K19" s="188">
        <f t="shared" si="23"/>
        <v>0</v>
      </c>
      <c r="L19" s="188">
        <f t="shared" ref="L19:N19" si="24">L26+L33+L40+L47</f>
        <v>0</v>
      </c>
      <c r="M19" s="188">
        <f t="shared" si="24"/>
        <v>0</v>
      </c>
      <c r="N19" s="188">
        <f t="shared" si="24"/>
        <v>0</v>
      </c>
      <c r="O19" s="188">
        <f t="shared" ref="O19:Q19" si="25">O26+O33+O40+O47</f>
        <v>0</v>
      </c>
      <c r="P19" s="188">
        <f t="shared" si="25"/>
        <v>0</v>
      </c>
      <c r="Q19" s="188">
        <f t="shared" si="25"/>
        <v>0</v>
      </c>
      <c r="R19" s="830"/>
    </row>
    <row r="20" spans="1:18" ht="13.5" customHeight="1">
      <c r="A20" s="182"/>
      <c r="B20" s="815"/>
      <c r="C20" s="766"/>
      <c r="D20" s="766"/>
      <c r="E20" s="262" t="s">
        <v>20</v>
      </c>
      <c r="F20" s="188">
        <v>149.56</v>
      </c>
      <c r="G20" s="188">
        <v>149.56</v>
      </c>
      <c r="H20" s="188">
        <f>H27+H34+H41+H48</f>
        <v>0</v>
      </c>
      <c r="I20" s="188">
        <f t="shared" ref="I20" si="26">I27+I34+I41+I48</f>
        <v>0</v>
      </c>
      <c r="J20" s="188">
        <f t="shared" ref="J20:K20" si="27">J27+J34+J41+J48</f>
        <v>0</v>
      </c>
      <c r="K20" s="188">
        <f t="shared" si="27"/>
        <v>0</v>
      </c>
      <c r="L20" s="188">
        <f t="shared" ref="L20:N20" si="28">L27+L34+L41+L48</f>
        <v>229.2</v>
      </c>
      <c r="M20" s="188">
        <f t="shared" si="28"/>
        <v>169.58678</v>
      </c>
      <c r="N20" s="188">
        <f t="shared" si="28"/>
        <v>229.2</v>
      </c>
      <c r="O20" s="188">
        <f t="shared" ref="O20:Q20" si="29">O27+O34+O41+O48</f>
        <v>169.58678</v>
      </c>
      <c r="P20" s="188">
        <f t="shared" si="29"/>
        <v>229.2</v>
      </c>
      <c r="Q20" s="188">
        <f t="shared" si="29"/>
        <v>229.2</v>
      </c>
      <c r="R20" s="830"/>
    </row>
    <row r="21" spans="1:18" ht="13.5" customHeight="1">
      <c r="A21" s="182"/>
      <c r="B21" s="815"/>
      <c r="C21" s="766"/>
      <c r="D21" s="766"/>
      <c r="E21" s="262" t="s">
        <v>34</v>
      </c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830"/>
    </row>
    <row r="22" spans="1:18" ht="13.5" customHeight="1">
      <c r="A22" s="182"/>
      <c r="B22" s="815"/>
      <c r="C22" s="766"/>
      <c r="D22" s="766"/>
      <c r="E22" s="262" t="s">
        <v>70</v>
      </c>
      <c r="F22" s="188">
        <v>1795.95</v>
      </c>
      <c r="G22" s="188">
        <v>1795.95</v>
      </c>
      <c r="H22" s="188">
        <f>H29+H36+H43+H50</f>
        <v>504.96</v>
      </c>
      <c r="I22" s="188">
        <f t="shared" ref="I22" si="30">I29+I36+I43+I50</f>
        <v>456.56714999999997</v>
      </c>
      <c r="J22" s="188">
        <f t="shared" ref="J22:K22" si="31">J29+J36+J43+J50</f>
        <v>1010.76</v>
      </c>
      <c r="K22" s="188">
        <f t="shared" si="31"/>
        <v>918.77869999999996</v>
      </c>
      <c r="L22" s="188">
        <f t="shared" ref="L22:N22" si="32">L29+L36+L43+L50</f>
        <v>1514.69</v>
      </c>
      <c r="M22" s="188">
        <f t="shared" si="32"/>
        <v>1392.1193700000001</v>
      </c>
      <c r="N22" s="188">
        <f t="shared" si="32"/>
        <v>1880.57909</v>
      </c>
      <c r="O22" s="188">
        <f t="shared" ref="O22:Q22" si="33">O29+O36+O43+O50</f>
        <v>1880.57909</v>
      </c>
      <c r="P22" s="188">
        <f t="shared" si="33"/>
        <v>2021</v>
      </c>
      <c r="Q22" s="188">
        <f t="shared" si="33"/>
        <v>2021</v>
      </c>
      <c r="R22" s="830"/>
    </row>
    <row r="23" spans="1:18" ht="13.5" customHeight="1" thickBot="1">
      <c r="A23" s="182"/>
      <c r="B23" s="815"/>
      <c r="C23" s="766"/>
      <c r="D23" s="766"/>
      <c r="E23" s="277" t="s">
        <v>21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831"/>
    </row>
    <row r="24" spans="1:18" s="157" customFormat="1" ht="13.5" customHeight="1">
      <c r="A24" s="181"/>
      <c r="B24" s="778"/>
      <c r="C24" s="755" t="s">
        <v>438</v>
      </c>
      <c r="D24" s="755" t="s">
        <v>711</v>
      </c>
      <c r="E24" s="487" t="s">
        <v>18</v>
      </c>
      <c r="F24" s="280"/>
      <c r="G24" s="280"/>
      <c r="H24" s="489">
        <v>498</v>
      </c>
      <c r="I24" s="489">
        <v>451.92714999999998</v>
      </c>
      <c r="J24" s="197">
        <v>998</v>
      </c>
      <c r="K24" s="197">
        <v>907.75869999999998</v>
      </c>
      <c r="L24" s="197">
        <v>1499</v>
      </c>
      <c r="M24" s="197">
        <v>1376.4293700000001</v>
      </c>
      <c r="N24" s="351">
        <v>1859.57909</v>
      </c>
      <c r="O24" s="351">
        <v>1859.57909</v>
      </c>
      <c r="P24" s="211">
        <v>2000</v>
      </c>
      <c r="Q24" s="211">
        <v>2000</v>
      </c>
      <c r="R24" s="135"/>
    </row>
    <row r="25" spans="1:18" s="157" customFormat="1" ht="13.5" customHeight="1">
      <c r="A25" s="182"/>
      <c r="B25" s="774"/>
      <c r="C25" s="756"/>
      <c r="D25" s="756"/>
      <c r="E25" s="485" t="s">
        <v>19</v>
      </c>
      <c r="F25" s="281"/>
      <c r="G25" s="281"/>
      <c r="H25" s="482"/>
      <c r="I25" s="482"/>
      <c r="J25" s="482"/>
      <c r="K25" s="482"/>
      <c r="L25" s="482"/>
      <c r="M25" s="482"/>
      <c r="N25" s="495"/>
      <c r="O25" s="495"/>
      <c r="P25" s="184"/>
      <c r="Q25" s="184"/>
      <c r="R25" s="136"/>
    </row>
    <row r="26" spans="1:18" s="157" customFormat="1" ht="13.5" customHeight="1">
      <c r="A26" s="182"/>
      <c r="B26" s="774"/>
      <c r="C26" s="756"/>
      <c r="D26" s="756"/>
      <c r="E26" s="485" t="s">
        <v>29</v>
      </c>
      <c r="F26" s="281"/>
      <c r="G26" s="281"/>
      <c r="H26" s="482">
        <v>0</v>
      </c>
      <c r="I26" s="482">
        <v>0</v>
      </c>
      <c r="J26" s="482">
        <v>0</v>
      </c>
      <c r="K26" s="482">
        <v>0</v>
      </c>
      <c r="L26" s="482">
        <v>0</v>
      </c>
      <c r="M26" s="482">
        <v>0</v>
      </c>
      <c r="N26" s="495">
        <v>0</v>
      </c>
      <c r="O26" s="495">
        <v>0</v>
      </c>
      <c r="P26" s="184">
        <v>0</v>
      </c>
      <c r="Q26" s="184">
        <v>0</v>
      </c>
      <c r="R26" s="136"/>
    </row>
    <row r="27" spans="1:18" s="157" customFormat="1" ht="13.5" customHeight="1">
      <c r="A27" s="182"/>
      <c r="B27" s="774"/>
      <c r="C27" s="756"/>
      <c r="D27" s="756"/>
      <c r="E27" s="485" t="s">
        <v>20</v>
      </c>
      <c r="F27" s="281"/>
      <c r="G27" s="281"/>
      <c r="H27" s="482">
        <v>0</v>
      </c>
      <c r="I27" s="482">
        <v>0</v>
      </c>
      <c r="J27" s="482">
        <v>0</v>
      </c>
      <c r="K27" s="482">
        <v>0</v>
      </c>
      <c r="L27" s="482">
        <v>0</v>
      </c>
      <c r="M27" s="482">
        <v>0</v>
      </c>
      <c r="N27" s="495">
        <v>0</v>
      </c>
      <c r="O27" s="495">
        <v>0</v>
      </c>
      <c r="P27" s="184">
        <v>0</v>
      </c>
      <c r="Q27" s="184">
        <v>0</v>
      </c>
      <c r="R27" s="136"/>
    </row>
    <row r="28" spans="1:18" s="157" customFormat="1" ht="13.5" customHeight="1">
      <c r="A28" s="182"/>
      <c r="B28" s="774"/>
      <c r="C28" s="756"/>
      <c r="D28" s="756"/>
      <c r="E28" s="485" t="s">
        <v>34</v>
      </c>
      <c r="F28" s="281"/>
      <c r="G28" s="281"/>
      <c r="H28" s="482"/>
      <c r="I28" s="482"/>
      <c r="J28" s="482"/>
      <c r="K28" s="482"/>
      <c r="L28" s="482"/>
      <c r="M28" s="482"/>
      <c r="N28" s="495"/>
      <c r="O28" s="495"/>
      <c r="P28" s="184"/>
      <c r="Q28" s="184"/>
      <c r="R28" s="136"/>
    </row>
    <row r="29" spans="1:18" s="157" customFormat="1" ht="13.5" customHeight="1">
      <c r="A29" s="182"/>
      <c r="B29" s="774"/>
      <c r="C29" s="756"/>
      <c r="D29" s="756"/>
      <c r="E29" s="485" t="s">
        <v>70</v>
      </c>
      <c r="F29" s="281"/>
      <c r="G29" s="281"/>
      <c r="H29" s="482">
        <v>498</v>
      </c>
      <c r="I29" s="482">
        <v>451.92714999999998</v>
      </c>
      <c r="J29" s="184">
        <v>998</v>
      </c>
      <c r="K29" s="184">
        <v>907.75869999999998</v>
      </c>
      <c r="L29" s="184">
        <v>1499</v>
      </c>
      <c r="M29" s="184">
        <v>1376.4293700000001</v>
      </c>
      <c r="N29" s="261">
        <v>1859.57909</v>
      </c>
      <c r="O29" s="261">
        <v>1859.57909</v>
      </c>
      <c r="P29" s="203">
        <v>2000</v>
      </c>
      <c r="Q29" s="203">
        <v>2000</v>
      </c>
      <c r="R29" s="136"/>
    </row>
    <row r="30" spans="1:18" s="157" customFormat="1" ht="13.5" customHeight="1" thickBot="1">
      <c r="A30" s="183"/>
      <c r="B30" s="775"/>
      <c r="C30" s="777"/>
      <c r="D30" s="777"/>
      <c r="E30" s="486" t="s">
        <v>21</v>
      </c>
      <c r="F30" s="283"/>
      <c r="G30" s="283"/>
      <c r="H30" s="483"/>
      <c r="I30" s="483"/>
      <c r="J30" s="483"/>
      <c r="K30" s="483"/>
      <c r="L30" s="483"/>
      <c r="M30" s="483"/>
      <c r="N30" s="502"/>
      <c r="O30" s="502"/>
      <c r="P30" s="194"/>
      <c r="Q30" s="194"/>
      <c r="R30" s="137"/>
    </row>
    <row r="31" spans="1:18" s="157" customFormat="1" ht="13.5" customHeight="1">
      <c r="B31" s="778"/>
      <c r="C31" s="755" t="s">
        <v>166</v>
      </c>
      <c r="D31" s="755" t="s">
        <v>564</v>
      </c>
      <c r="E31" s="487" t="s">
        <v>18</v>
      </c>
      <c r="F31" s="280"/>
      <c r="G31" s="280"/>
      <c r="H31" s="489">
        <v>6.96</v>
      </c>
      <c r="I31" s="489">
        <v>4.6399999999999997</v>
      </c>
      <c r="J31" s="197">
        <v>12.76</v>
      </c>
      <c r="K31" s="197">
        <v>11.02</v>
      </c>
      <c r="L31" s="197">
        <v>15.69</v>
      </c>
      <c r="M31" s="197">
        <v>15.69</v>
      </c>
      <c r="N31" s="351">
        <v>21</v>
      </c>
      <c r="O31" s="351">
        <v>21</v>
      </c>
      <c r="P31" s="211">
        <v>21</v>
      </c>
      <c r="Q31" s="211">
        <v>21</v>
      </c>
      <c r="R31" s="135"/>
    </row>
    <row r="32" spans="1:18" s="157" customFormat="1" ht="13.5" customHeight="1">
      <c r="B32" s="774"/>
      <c r="C32" s="756"/>
      <c r="D32" s="756"/>
      <c r="E32" s="485" t="s">
        <v>19</v>
      </c>
      <c r="F32" s="281"/>
      <c r="G32" s="281"/>
      <c r="H32" s="482"/>
      <c r="I32" s="482"/>
      <c r="J32" s="482"/>
      <c r="K32" s="482"/>
      <c r="L32" s="482"/>
      <c r="M32" s="482"/>
      <c r="N32" s="495"/>
      <c r="O32" s="495"/>
      <c r="P32" s="184"/>
      <c r="Q32" s="184"/>
      <c r="R32" s="136"/>
    </row>
    <row r="33" spans="2:18" s="157" customFormat="1" ht="13.5" customHeight="1">
      <c r="B33" s="774"/>
      <c r="C33" s="756"/>
      <c r="D33" s="756"/>
      <c r="E33" s="485" t="s">
        <v>29</v>
      </c>
      <c r="F33" s="281"/>
      <c r="G33" s="281"/>
      <c r="H33" s="482">
        <v>0</v>
      </c>
      <c r="I33" s="482">
        <v>0</v>
      </c>
      <c r="J33" s="482">
        <v>0</v>
      </c>
      <c r="K33" s="482">
        <v>0</v>
      </c>
      <c r="L33" s="482">
        <v>0</v>
      </c>
      <c r="M33" s="482">
        <v>0</v>
      </c>
      <c r="N33" s="495">
        <v>0</v>
      </c>
      <c r="O33" s="495">
        <v>0</v>
      </c>
      <c r="P33" s="184">
        <v>0</v>
      </c>
      <c r="Q33" s="184">
        <v>0</v>
      </c>
      <c r="R33" s="136"/>
    </row>
    <row r="34" spans="2:18" s="157" customFormat="1" ht="13.5" customHeight="1">
      <c r="B34" s="774"/>
      <c r="C34" s="756"/>
      <c r="D34" s="756"/>
      <c r="E34" s="485" t="s">
        <v>20</v>
      </c>
      <c r="F34" s="281"/>
      <c r="G34" s="281"/>
      <c r="H34" s="482">
        <v>0</v>
      </c>
      <c r="I34" s="482">
        <v>0</v>
      </c>
      <c r="J34" s="482">
        <v>0</v>
      </c>
      <c r="K34" s="482">
        <v>0</v>
      </c>
      <c r="L34" s="482">
        <v>0</v>
      </c>
      <c r="M34" s="482">
        <v>0</v>
      </c>
      <c r="N34" s="495">
        <v>0</v>
      </c>
      <c r="O34" s="495">
        <v>0</v>
      </c>
      <c r="P34" s="184">
        <v>0</v>
      </c>
      <c r="Q34" s="184">
        <v>0</v>
      </c>
      <c r="R34" s="136"/>
    </row>
    <row r="35" spans="2:18" s="157" customFormat="1" ht="13.5" customHeight="1">
      <c r="B35" s="774"/>
      <c r="C35" s="756"/>
      <c r="D35" s="756"/>
      <c r="E35" s="485" t="s">
        <v>34</v>
      </c>
      <c r="F35" s="281"/>
      <c r="G35" s="281"/>
      <c r="H35" s="482"/>
      <c r="I35" s="482"/>
      <c r="J35" s="482"/>
      <c r="K35" s="482"/>
      <c r="L35" s="482"/>
      <c r="M35" s="482"/>
      <c r="N35" s="495"/>
      <c r="O35" s="495"/>
      <c r="P35" s="184"/>
      <c r="Q35" s="184"/>
      <c r="R35" s="136"/>
    </row>
    <row r="36" spans="2:18" s="157" customFormat="1" ht="13.5" customHeight="1">
      <c r="B36" s="774"/>
      <c r="C36" s="756"/>
      <c r="D36" s="756"/>
      <c r="E36" s="485" t="s">
        <v>70</v>
      </c>
      <c r="F36" s="281"/>
      <c r="G36" s="281"/>
      <c r="H36" s="482">
        <v>6.96</v>
      </c>
      <c r="I36" s="482">
        <v>4.6399999999999997</v>
      </c>
      <c r="J36" s="184">
        <v>12.76</v>
      </c>
      <c r="K36" s="184">
        <v>11.02</v>
      </c>
      <c r="L36" s="184">
        <v>15.69</v>
      </c>
      <c r="M36" s="184">
        <v>15.69</v>
      </c>
      <c r="N36" s="261">
        <v>21</v>
      </c>
      <c r="O36" s="261">
        <v>21</v>
      </c>
      <c r="P36" s="203">
        <v>21</v>
      </c>
      <c r="Q36" s="203">
        <v>21</v>
      </c>
      <c r="R36" s="136"/>
    </row>
    <row r="37" spans="2:18" s="157" customFormat="1" ht="13.5" customHeight="1" thickBot="1">
      <c r="B37" s="779"/>
      <c r="C37" s="780"/>
      <c r="D37" s="780"/>
      <c r="E37" s="490" t="s">
        <v>21</v>
      </c>
      <c r="F37" s="212"/>
      <c r="G37" s="212"/>
      <c r="H37" s="488"/>
      <c r="I37" s="488"/>
      <c r="J37" s="488"/>
      <c r="K37" s="488"/>
      <c r="L37" s="488"/>
      <c r="M37" s="488"/>
      <c r="N37" s="496"/>
      <c r="O37" s="496"/>
      <c r="P37" s="185"/>
      <c r="Q37" s="185"/>
      <c r="R37" s="341"/>
    </row>
    <row r="38" spans="2:18" s="157" customFormat="1" ht="13.5" customHeight="1">
      <c r="B38" s="778"/>
      <c r="C38" s="755" t="s">
        <v>167</v>
      </c>
      <c r="D38" s="759" t="s">
        <v>144</v>
      </c>
      <c r="E38" s="487" t="s">
        <v>18</v>
      </c>
      <c r="F38" s="280"/>
      <c r="G38" s="280"/>
      <c r="H38" s="489">
        <v>0</v>
      </c>
      <c r="I38" s="489">
        <v>0</v>
      </c>
      <c r="J38" s="489">
        <v>0</v>
      </c>
      <c r="K38" s="489">
        <v>0</v>
      </c>
      <c r="L38" s="489">
        <v>227.45</v>
      </c>
      <c r="M38" s="489">
        <v>169.58678</v>
      </c>
      <c r="N38" s="494">
        <v>227.45</v>
      </c>
      <c r="O38" s="494">
        <v>169.58678</v>
      </c>
      <c r="P38" s="487">
        <v>229.2</v>
      </c>
      <c r="Q38" s="487">
        <v>229.2</v>
      </c>
      <c r="R38" s="135"/>
    </row>
    <row r="39" spans="2:18" s="157" customFormat="1" ht="13.5" customHeight="1">
      <c r="B39" s="774"/>
      <c r="C39" s="756"/>
      <c r="D39" s="760"/>
      <c r="E39" s="485" t="s">
        <v>19</v>
      </c>
      <c r="F39" s="281"/>
      <c r="G39" s="281"/>
      <c r="H39" s="482"/>
      <c r="I39" s="482"/>
      <c r="J39" s="482"/>
      <c r="K39" s="482"/>
      <c r="L39" s="482"/>
      <c r="M39" s="482"/>
      <c r="N39" s="495"/>
      <c r="O39" s="495"/>
      <c r="P39" s="184"/>
      <c r="Q39" s="184"/>
      <c r="R39" s="136"/>
    </row>
    <row r="40" spans="2:18" s="157" customFormat="1" ht="13.5" customHeight="1">
      <c r="B40" s="774"/>
      <c r="C40" s="756"/>
      <c r="D40" s="760"/>
      <c r="E40" s="485" t="s">
        <v>29</v>
      </c>
      <c r="F40" s="281"/>
      <c r="G40" s="281"/>
      <c r="H40" s="482">
        <v>0</v>
      </c>
      <c r="I40" s="482">
        <v>0</v>
      </c>
      <c r="J40" s="482">
        <v>0</v>
      </c>
      <c r="K40" s="482">
        <v>0</v>
      </c>
      <c r="L40" s="482">
        <v>0</v>
      </c>
      <c r="M40" s="482">
        <v>0</v>
      </c>
      <c r="N40" s="495">
        <v>0</v>
      </c>
      <c r="O40" s="495">
        <v>0</v>
      </c>
      <c r="P40" s="184">
        <v>0</v>
      </c>
      <c r="Q40" s="184">
        <v>0</v>
      </c>
      <c r="R40" s="136"/>
    </row>
    <row r="41" spans="2:18" s="157" customFormat="1" ht="13.5" customHeight="1">
      <c r="B41" s="774"/>
      <c r="C41" s="756"/>
      <c r="D41" s="760"/>
      <c r="E41" s="485" t="s">
        <v>20</v>
      </c>
      <c r="F41" s="281"/>
      <c r="G41" s="281"/>
      <c r="H41" s="482">
        <v>0</v>
      </c>
      <c r="I41" s="482">
        <v>0</v>
      </c>
      <c r="J41" s="482">
        <v>0</v>
      </c>
      <c r="K41" s="482">
        <v>0</v>
      </c>
      <c r="L41" s="482">
        <v>227.45</v>
      </c>
      <c r="M41" s="482">
        <v>169.58678</v>
      </c>
      <c r="N41" s="495">
        <v>227.45</v>
      </c>
      <c r="O41" s="495">
        <v>169.58678</v>
      </c>
      <c r="P41" s="485">
        <v>229.2</v>
      </c>
      <c r="Q41" s="485">
        <v>229.2</v>
      </c>
      <c r="R41" s="136"/>
    </row>
    <row r="42" spans="2:18" s="157" customFormat="1" ht="13.5" customHeight="1">
      <c r="B42" s="774"/>
      <c r="C42" s="756"/>
      <c r="D42" s="760"/>
      <c r="E42" s="485" t="s">
        <v>34</v>
      </c>
      <c r="F42" s="281"/>
      <c r="G42" s="281"/>
      <c r="H42" s="482"/>
      <c r="I42" s="482"/>
      <c r="J42" s="482"/>
      <c r="K42" s="482"/>
      <c r="L42" s="482"/>
      <c r="M42" s="482"/>
      <c r="N42" s="495"/>
      <c r="O42" s="495"/>
      <c r="P42" s="184"/>
      <c r="Q42" s="184"/>
      <c r="R42" s="136"/>
    </row>
    <row r="43" spans="2:18" s="157" customFormat="1" ht="13.5" customHeight="1">
      <c r="B43" s="774"/>
      <c r="C43" s="756"/>
      <c r="D43" s="760"/>
      <c r="E43" s="485" t="s">
        <v>70</v>
      </c>
      <c r="F43" s="281"/>
      <c r="G43" s="281"/>
      <c r="H43" s="482">
        <v>0</v>
      </c>
      <c r="I43" s="482">
        <v>0</v>
      </c>
      <c r="J43" s="482">
        <v>0</v>
      </c>
      <c r="K43" s="482">
        <v>0</v>
      </c>
      <c r="L43" s="482">
        <v>0</v>
      </c>
      <c r="M43" s="482">
        <v>0</v>
      </c>
      <c r="N43" s="495">
        <v>0</v>
      </c>
      <c r="O43" s="495">
        <v>0</v>
      </c>
      <c r="P43" s="184">
        <v>0</v>
      </c>
      <c r="Q43" s="184">
        <v>0</v>
      </c>
      <c r="R43" s="136"/>
    </row>
    <row r="44" spans="2:18" s="157" customFormat="1" ht="13.5" customHeight="1" thickBot="1">
      <c r="B44" s="774"/>
      <c r="C44" s="756"/>
      <c r="D44" s="760"/>
      <c r="E44" s="486" t="s">
        <v>21</v>
      </c>
      <c r="F44" s="283"/>
      <c r="G44" s="283"/>
      <c r="H44" s="483"/>
      <c r="I44" s="483"/>
      <c r="J44" s="483"/>
      <c r="K44" s="483"/>
      <c r="L44" s="483"/>
      <c r="M44" s="483"/>
      <c r="N44" s="502"/>
      <c r="O44" s="502"/>
      <c r="P44" s="194"/>
      <c r="Q44" s="194"/>
      <c r="R44" s="137"/>
    </row>
    <row r="45" spans="2:18" s="176" customFormat="1" ht="13.5" customHeight="1">
      <c r="B45" s="751"/>
      <c r="C45" s="591"/>
      <c r="D45" s="646"/>
      <c r="E45" s="487" t="s">
        <v>18</v>
      </c>
      <c r="F45" s="280"/>
      <c r="G45" s="280"/>
      <c r="H45" s="489">
        <v>0</v>
      </c>
      <c r="I45" s="489">
        <v>0</v>
      </c>
      <c r="J45" s="482">
        <v>0</v>
      </c>
      <c r="K45" s="482">
        <v>0</v>
      </c>
      <c r="L45" s="482">
        <v>1.75</v>
      </c>
      <c r="M45" s="482">
        <v>0</v>
      </c>
      <c r="N45" s="495">
        <v>1.75</v>
      </c>
      <c r="O45" s="495">
        <v>0</v>
      </c>
      <c r="P45" s="485">
        <v>0</v>
      </c>
      <c r="Q45" s="485">
        <v>0</v>
      </c>
      <c r="R45" s="135"/>
    </row>
    <row r="46" spans="2:18" s="176" customFormat="1" ht="13.5" customHeight="1">
      <c r="B46" s="751"/>
      <c r="C46" s="591"/>
      <c r="D46" s="646"/>
      <c r="E46" s="485" t="s">
        <v>19</v>
      </c>
      <c r="F46" s="281"/>
      <c r="G46" s="281"/>
      <c r="H46" s="482"/>
      <c r="I46" s="482"/>
      <c r="J46" s="482"/>
      <c r="K46" s="482"/>
      <c r="L46" s="482"/>
      <c r="M46" s="482"/>
      <c r="N46" s="495"/>
      <c r="O46" s="495"/>
      <c r="P46" s="184"/>
      <c r="Q46" s="184"/>
      <c r="R46" s="136"/>
    </row>
    <row r="47" spans="2:18" s="176" customFormat="1" ht="13.5" customHeight="1">
      <c r="B47" s="751"/>
      <c r="C47" s="591"/>
      <c r="D47" s="646"/>
      <c r="E47" s="485" t="s">
        <v>29</v>
      </c>
      <c r="F47" s="281"/>
      <c r="G47" s="281"/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95">
        <v>0</v>
      </c>
      <c r="O47" s="495">
        <v>0</v>
      </c>
      <c r="P47" s="184">
        <v>0</v>
      </c>
      <c r="Q47" s="184">
        <v>0</v>
      </c>
      <c r="R47" s="136"/>
    </row>
    <row r="48" spans="2:18" s="176" customFormat="1" ht="13.5" customHeight="1">
      <c r="B48" s="751"/>
      <c r="C48" s="591"/>
      <c r="D48" s="646"/>
      <c r="E48" s="485" t="s">
        <v>20</v>
      </c>
      <c r="F48" s="281"/>
      <c r="G48" s="281"/>
      <c r="H48" s="482">
        <v>0</v>
      </c>
      <c r="I48" s="482">
        <v>0</v>
      </c>
      <c r="J48" s="482">
        <v>0</v>
      </c>
      <c r="K48" s="482">
        <v>0</v>
      </c>
      <c r="L48" s="482">
        <v>1.75</v>
      </c>
      <c r="M48" s="482">
        <v>0</v>
      </c>
      <c r="N48" s="495">
        <v>1.75</v>
      </c>
      <c r="O48" s="495">
        <v>0</v>
      </c>
      <c r="P48" s="485">
        <v>0</v>
      </c>
      <c r="Q48" s="485">
        <v>0</v>
      </c>
      <c r="R48" s="136"/>
    </row>
    <row r="49" spans="2:18" s="176" customFormat="1" ht="13.5" customHeight="1">
      <c r="B49" s="751"/>
      <c r="C49" s="591"/>
      <c r="D49" s="646"/>
      <c r="E49" s="485" t="s">
        <v>34</v>
      </c>
      <c r="F49" s="281"/>
      <c r="G49" s="281"/>
      <c r="H49" s="482"/>
      <c r="I49" s="482"/>
      <c r="J49" s="482"/>
      <c r="K49" s="482"/>
      <c r="L49" s="482"/>
      <c r="M49" s="482"/>
      <c r="N49" s="495"/>
      <c r="O49" s="495"/>
      <c r="P49" s="184"/>
      <c r="Q49" s="184"/>
      <c r="R49" s="136"/>
    </row>
    <row r="50" spans="2:18" s="176" customFormat="1" ht="13.5" customHeight="1">
      <c r="B50" s="751"/>
      <c r="C50" s="591"/>
      <c r="D50" s="646"/>
      <c r="E50" s="485" t="s">
        <v>70</v>
      </c>
      <c r="F50" s="281"/>
      <c r="G50" s="281"/>
      <c r="H50" s="482">
        <v>0</v>
      </c>
      <c r="I50" s="482">
        <v>0</v>
      </c>
      <c r="J50" s="482">
        <v>0</v>
      </c>
      <c r="K50" s="482">
        <v>0</v>
      </c>
      <c r="L50" s="482">
        <v>0</v>
      </c>
      <c r="M50" s="482">
        <v>0</v>
      </c>
      <c r="N50" s="495">
        <v>0</v>
      </c>
      <c r="O50" s="495">
        <v>0</v>
      </c>
      <c r="P50" s="184">
        <v>0</v>
      </c>
      <c r="Q50" s="184">
        <v>0</v>
      </c>
      <c r="R50" s="136"/>
    </row>
    <row r="51" spans="2:18" s="176" customFormat="1" ht="13.5" customHeight="1" thickBot="1">
      <c r="B51" s="752"/>
      <c r="C51" s="754"/>
      <c r="D51" s="748"/>
      <c r="E51" s="486" t="s">
        <v>21</v>
      </c>
      <c r="F51" s="283"/>
      <c r="G51" s="283"/>
      <c r="H51" s="483"/>
      <c r="I51" s="483"/>
      <c r="J51" s="483"/>
      <c r="K51" s="483"/>
      <c r="L51" s="483"/>
      <c r="M51" s="483"/>
      <c r="N51" s="502"/>
      <c r="O51" s="502"/>
      <c r="P51" s="194"/>
      <c r="Q51" s="194"/>
      <c r="R51" s="137"/>
    </row>
    <row r="52" spans="2:18" ht="13.5" customHeight="1">
      <c r="B52" s="815" t="s">
        <v>116</v>
      </c>
      <c r="C52" s="766" t="s">
        <v>98</v>
      </c>
      <c r="D52" s="762" t="s">
        <v>644</v>
      </c>
      <c r="E52" s="501" t="s">
        <v>18</v>
      </c>
      <c r="F52" s="198">
        <v>31069.4</v>
      </c>
      <c r="G52" s="198">
        <v>29432.3</v>
      </c>
      <c r="H52" s="198">
        <f>H54+H55+H57</f>
        <v>7094.1</v>
      </c>
      <c r="I52" s="198">
        <f t="shared" ref="I52" si="34">I54+I55+I57</f>
        <v>7094.1</v>
      </c>
      <c r="J52" s="198">
        <f t="shared" ref="J52:K52" si="35">J54+J55+J57</f>
        <v>15208.7</v>
      </c>
      <c r="K52" s="198">
        <f t="shared" si="35"/>
        <v>15208.7</v>
      </c>
      <c r="L52" s="198">
        <f t="shared" ref="L52:N52" si="36">L54+L55+L57</f>
        <v>22651.200000000001</v>
      </c>
      <c r="M52" s="198">
        <f t="shared" si="36"/>
        <v>22170.6</v>
      </c>
      <c r="N52" s="198">
        <f t="shared" si="36"/>
        <v>32028.550999999999</v>
      </c>
      <c r="O52" s="198">
        <f t="shared" ref="O52:Q52" si="37">O54+O55+O57</f>
        <v>32028.550999999999</v>
      </c>
      <c r="P52" s="198">
        <f t="shared" si="37"/>
        <v>29626.6</v>
      </c>
      <c r="Q52" s="198">
        <f t="shared" si="37"/>
        <v>29626.6</v>
      </c>
      <c r="R52" s="832"/>
    </row>
    <row r="53" spans="2:18" ht="13.5" customHeight="1">
      <c r="B53" s="815"/>
      <c r="C53" s="766"/>
      <c r="D53" s="763"/>
      <c r="E53" s="262" t="s">
        <v>19</v>
      </c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30"/>
    </row>
    <row r="54" spans="2:18" ht="13.5" customHeight="1">
      <c r="B54" s="815"/>
      <c r="C54" s="766"/>
      <c r="D54" s="763"/>
      <c r="E54" s="262" t="s">
        <v>29</v>
      </c>
      <c r="F54" s="84">
        <f t="shared" ref="F54:G54" si="38">F61</f>
        <v>0</v>
      </c>
      <c r="G54" s="84">
        <f t="shared" si="38"/>
        <v>0</v>
      </c>
      <c r="H54" s="84">
        <f>H61</f>
        <v>0</v>
      </c>
      <c r="I54" s="84">
        <f t="shared" ref="I54" si="39">I61</f>
        <v>0</v>
      </c>
      <c r="J54" s="84">
        <f t="shared" ref="J54:K54" si="40">J61</f>
        <v>0</v>
      </c>
      <c r="K54" s="84">
        <f t="shared" si="40"/>
        <v>0</v>
      </c>
      <c r="L54" s="84">
        <f t="shared" ref="L54:N54" si="41">L61</f>
        <v>0</v>
      </c>
      <c r="M54" s="84">
        <f t="shared" si="41"/>
        <v>0</v>
      </c>
      <c r="N54" s="84">
        <f t="shared" si="41"/>
        <v>0</v>
      </c>
      <c r="O54" s="84">
        <f t="shared" ref="O54:Q54" si="42">O61</f>
        <v>0</v>
      </c>
      <c r="P54" s="84">
        <f t="shared" si="42"/>
        <v>0</v>
      </c>
      <c r="Q54" s="84">
        <f t="shared" si="42"/>
        <v>0</v>
      </c>
      <c r="R54" s="830"/>
    </row>
    <row r="55" spans="2:18" ht="13.5" customHeight="1">
      <c r="B55" s="815"/>
      <c r="C55" s="766"/>
      <c r="D55" s="763"/>
      <c r="E55" s="262" t="s">
        <v>20</v>
      </c>
      <c r="F55" s="84">
        <v>31069.4</v>
      </c>
      <c r="G55" s="84">
        <v>29432.3</v>
      </c>
      <c r="H55" s="84">
        <f>H62</f>
        <v>7094.1</v>
      </c>
      <c r="I55" s="84">
        <f t="shared" ref="I55" si="43">I62</f>
        <v>7094.1</v>
      </c>
      <c r="J55" s="84">
        <f t="shared" ref="J55:K55" si="44">J62</f>
        <v>15208.7</v>
      </c>
      <c r="K55" s="84">
        <f t="shared" si="44"/>
        <v>15208.7</v>
      </c>
      <c r="L55" s="84">
        <f t="shared" ref="L55:N55" si="45">L62</f>
        <v>22651.200000000001</v>
      </c>
      <c r="M55" s="84">
        <f t="shared" si="45"/>
        <v>22170.6</v>
      </c>
      <c r="N55" s="84">
        <f t="shared" si="45"/>
        <v>32028.550999999999</v>
      </c>
      <c r="O55" s="84">
        <f t="shared" ref="O55:Q55" si="46">O62</f>
        <v>32028.550999999999</v>
      </c>
      <c r="P55" s="84">
        <f t="shared" si="46"/>
        <v>29626.6</v>
      </c>
      <c r="Q55" s="84">
        <f t="shared" si="46"/>
        <v>29626.6</v>
      </c>
      <c r="R55" s="830"/>
    </row>
    <row r="56" spans="2:18" ht="13.5" customHeight="1">
      <c r="B56" s="815"/>
      <c r="C56" s="766"/>
      <c r="D56" s="763"/>
      <c r="E56" s="262" t="s">
        <v>34</v>
      </c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30"/>
    </row>
    <row r="57" spans="2:18" ht="13.5" customHeight="1">
      <c r="B57" s="815"/>
      <c r="C57" s="766"/>
      <c r="D57" s="763"/>
      <c r="E57" s="262" t="s">
        <v>70</v>
      </c>
      <c r="F57" s="84">
        <f>F64</f>
        <v>0</v>
      </c>
      <c r="G57" s="84">
        <f>G64</f>
        <v>0</v>
      </c>
      <c r="H57" s="84">
        <f>H64</f>
        <v>0</v>
      </c>
      <c r="I57" s="84">
        <f t="shared" ref="I57" si="47">I64</f>
        <v>0</v>
      </c>
      <c r="J57" s="84">
        <f t="shared" ref="J57:K57" si="48">J64</f>
        <v>0</v>
      </c>
      <c r="K57" s="84">
        <f t="shared" si="48"/>
        <v>0</v>
      </c>
      <c r="L57" s="84">
        <f t="shared" ref="L57:N57" si="49">L64</f>
        <v>0</v>
      </c>
      <c r="M57" s="84">
        <f t="shared" si="49"/>
        <v>0</v>
      </c>
      <c r="N57" s="84">
        <f t="shared" si="49"/>
        <v>0</v>
      </c>
      <c r="O57" s="84">
        <f t="shared" ref="O57:Q57" si="50">O64</f>
        <v>0</v>
      </c>
      <c r="P57" s="84">
        <f t="shared" si="50"/>
        <v>0</v>
      </c>
      <c r="Q57" s="84">
        <f t="shared" si="50"/>
        <v>0</v>
      </c>
      <c r="R57" s="830"/>
    </row>
    <row r="58" spans="2:18" ht="13.5" customHeight="1" thickBot="1">
      <c r="B58" s="816"/>
      <c r="C58" s="767"/>
      <c r="D58" s="764"/>
      <c r="E58" s="284" t="s">
        <v>21</v>
      </c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833"/>
    </row>
    <row r="59" spans="2:18" ht="13.5" customHeight="1">
      <c r="B59" s="782"/>
      <c r="C59" s="760" t="s">
        <v>439</v>
      </c>
      <c r="D59" s="771" t="s">
        <v>348</v>
      </c>
      <c r="E59" s="285" t="s">
        <v>18</v>
      </c>
      <c r="F59" s="195"/>
      <c r="G59" s="195"/>
      <c r="H59" s="320">
        <v>7094.1</v>
      </c>
      <c r="I59" s="320">
        <v>7094.1</v>
      </c>
      <c r="J59" s="184">
        <v>15208.7</v>
      </c>
      <c r="K59" s="184">
        <v>15208.7</v>
      </c>
      <c r="L59" s="184">
        <v>22651.200000000001</v>
      </c>
      <c r="M59" s="184">
        <v>22170.6</v>
      </c>
      <c r="N59" s="261">
        <v>32028.550999999999</v>
      </c>
      <c r="O59" s="261">
        <v>32028.550999999999</v>
      </c>
      <c r="P59" s="203">
        <v>29626.6</v>
      </c>
      <c r="Q59" s="203">
        <v>29626.6</v>
      </c>
      <c r="R59" s="179"/>
    </row>
    <row r="60" spans="2:18" ht="13.5" customHeight="1">
      <c r="B60" s="782"/>
      <c r="C60" s="760"/>
      <c r="D60" s="753"/>
      <c r="E60" s="263" t="s">
        <v>19</v>
      </c>
      <c r="F60" s="184"/>
      <c r="G60" s="184"/>
      <c r="H60" s="313"/>
      <c r="I60" s="313"/>
      <c r="J60" s="405"/>
      <c r="K60" s="405"/>
      <c r="L60" s="482"/>
      <c r="M60" s="482"/>
      <c r="N60" s="261"/>
      <c r="O60" s="261"/>
      <c r="P60" s="203"/>
      <c r="Q60" s="203"/>
      <c r="R60" s="180"/>
    </row>
    <row r="61" spans="2:18" ht="13.5" customHeight="1">
      <c r="B61" s="782"/>
      <c r="C61" s="760"/>
      <c r="D61" s="753"/>
      <c r="E61" s="263" t="s">
        <v>29</v>
      </c>
      <c r="F61" s="184"/>
      <c r="G61" s="184"/>
      <c r="H61" s="313">
        <v>0</v>
      </c>
      <c r="I61" s="313">
        <v>0</v>
      </c>
      <c r="J61" s="405">
        <v>0</v>
      </c>
      <c r="K61" s="405">
        <v>0</v>
      </c>
      <c r="L61" s="482">
        <v>0</v>
      </c>
      <c r="M61" s="482">
        <v>0</v>
      </c>
      <c r="N61" s="261">
        <v>0</v>
      </c>
      <c r="O61" s="261">
        <v>0</v>
      </c>
      <c r="P61" s="203">
        <v>0</v>
      </c>
      <c r="Q61" s="203">
        <v>0</v>
      </c>
      <c r="R61" s="180"/>
    </row>
    <row r="62" spans="2:18" ht="13.5" customHeight="1">
      <c r="B62" s="782"/>
      <c r="C62" s="760"/>
      <c r="D62" s="753"/>
      <c r="E62" s="263" t="s">
        <v>20</v>
      </c>
      <c r="F62" s="184"/>
      <c r="G62" s="184"/>
      <c r="H62" s="313">
        <v>7094.1</v>
      </c>
      <c r="I62" s="313">
        <v>7094.1</v>
      </c>
      <c r="J62" s="184">
        <v>15208.7</v>
      </c>
      <c r="K62" s="184">
        <v>15208.7</v>
      </c>
      <c r="L62" s="184">
        <v>22651.200000000001</v>
      </c>
      <c r="M62" s="184">
        <v>22170.6</v>
      </c>
      <c r="N62" s="261">
        <v>32028.550999999999</v>
      </c>
      <c r="O62" s="261">
        <v>32028.550999999999</v>
      </c>
      <c r="P62" s="203">
        <v>29626.6</v>
      </c>
      <c r="Q62" s="203">
        <v>29626.6</v>
      </c>
      <c r="R62" s="180"/>
    </row>
    <row r="63" spans="2:18" ht="13.5" customHeight="1">
      <c r="B63" s="782"/>
      <c r="C63" s="760"/>
      <c r="D63" s="753"/>
      <c r="E63" s="263" t="s">
        <v>34</v>
      </c>
      <c r="F63" s="184"/>
      <c r="G63" s="184"/>
      <c r="H63" s="313"/>
      <c r="I63" s="313"/>
      <c r="J63" s="405"/>
      <c r="K63" s="405"/>
      <c r="L63" s="482"/>
      <c r="M63" s="482"/>
      <c r="N63" s="261"/>
      <c r="O63" s="261"/>
      <c r="P63" s="203"/>
      <c r="Q63" s="203"/>
      <c r="R63" s="180"/>
    </row>
    <row r="64" spans="2:18" ht="13.5" customHeight="1">
      <c r="B64" s="782"/>
      <c r="C64" s="760"/>
      <c r="D64" s="753"/>
      <c r="E64" s="263" t="s">
        <v>70</v>
      </c>
      <c r="F64" s="184"/>
      <c r="G64" s="184"/>
      <c r="H64" s="313">
        <v>0</v>
      </c>
      <c r="I64" s="313">
        <v>0</v>
      </c>
      <c r="J64" s="405">
        <v>0</v>
      </c>
      <c r="K64" s="405">
        <v>0</v>
      </c>
      <c r="L64" s="482">
        <v>0</v>
      </c>
      <c r="M64" s="482">
        <v>0</v>
      </c>
      <c r="N64" s="261">
        <v>0</v>
      </c>
      <c r="O64" s="261">
        <v>0</v>
      </c>
      <c r="P64" s="203">
        <v>0</v>
      </c>
      <c r="Q64" s="203">
        <v>0</v>
      </c>
      <c r="R64" s="180"/>
    </row>
    <row r="65" spans="1:18" ht="13.5" customHeight="1" thickBot="1">
      <c r="B65" s="782"/>
      <c r="C65" s="760"/>
      <c r="D65" s="769"/>
      <c r="E65" s="289" t="s">
        <v>21</v>
      </c>
      <c r="F65" s="185"/>
      <c r="G65" s="185"/>
      <c r="H65" s="314"/>
      <c r="I65" s="314"/>
      <c r="J65" s="406"/>
      <c r="K65" s="406"/>
      <c r="L65" s="488"/>
      <c r="M65" s="488"/>
      <c r="N65" s="269"/>
      <c r="O65" s="269"/>
      <c r="P65" s="204"/>
      <c r="Q65" s="204"/>
      <c r="R65" s="29"/>
    </row>
    <row r="66" spans="1:18" ht="13.5" customHeight="1">
      <c r="A66" s="181"/>
      <c r="B66" s="822" t="s">
        <v>117</v>
      </c>
      <c r="C66" s="765" t="s">
        <v>126</v>
      </c>
      <c r="D66" s="765" t="s">
        <v>135</v>
      </c>
      <c r="E66" s="319" t="s">
        <v>18</v>
      </c>
      <c r="F66" s="288">
        <v>12718.8</v>
      </c>
      <c r="G66" s="288">
        <v>12681.93</v>
      </c>
      <c r="H66" s="187">
        <f>H68+H69+H71</f>
        <v>3189.1109500000002</v>
      </c>
      <c r="I66" s="187">
        <f t="shared" ref="I66" si="51">I68+I69+I71</f>
        <v>2884.7696800000003</v>
      </c>
      <c r="J66" s="187">
        <f>J68+J69+J71</f>
        <v>7635.5761000000011</v>
      </c>
      <c r="K66" s="187">
        <f t="shared" ref="K66" si="52">K68+K69+K71</f>
        <v>6857.8816900000002</v>
      </c>
      <c r="L66" s="187">
        <f t="shared" ref="L66:N66" si="53">L68+L69+L71</f>
        <v>10392.03772</v>
      </c>
      <c r="M66" s="187">
        <f t="shared" si="53"/>
        <v>9727.1352599999991</v>
      </c>
      <c r="N66" s="187">
        <f t="shared" si="53"/>
        <v>13319.199999999999</v>
      </c>
      <c r="O66" s="187">
        <f t="shared" ref="O66:Q66" si="54">O68+O69+O71</f>
        <v>13296.658809999999</v>
      </c>
      <c r="P66" s="187">
        <f t="shared" si="54"/>
        <v>12724</v>
      </c>
      <c r="Q66" s="187">
        <f t="shared" si="54"/>
        <v>12724</v>
      </c>
      <c r="R66" s="829"/>
    </row>
    <row r="67" spans="1:18" ht="13.5" customHeight="1">
      <c r="A67" s="182"/>
      <c r="B67" s="815"/>
      <c r="C67" s="766"/>
      <c r="D67" s="766"/>
      <c r="E67" s="311" t="s">
        <v>19</v>
      </c>
      <c r="F67" s="84"/>
      <c r="G67" s="84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830"/>
    </row>
    <row r="68" spans="1:18" ht="13.5" customHeight="1">
      <c r="A68" s="182"/>
      <c r="B68" s="815"/>
      <c r="C68" s="766"/>
      <c r="D68" s="766"/>
      <c r="E68" s="311" t="s">
        <v>29</v>
      </c>
      <c r="F68" s="84">
        <f>F96</f>
        <v>0</v>
      </c>
      <c r="G68" s="84">
        <f>G96</f>
        <v>0</v>
      </c>
      <c r="H68" s="188">
        <f>H75+H82+H89+H96+H103</f>
        <v>0</v>
      </c>
      <c r="I68" s="188">
        <f t="shared" ref="I68" si="55">I75+I82+I89+I96+I103</f>
        <v>0</v>
      </c>
      <c r="J68" s="188">
        <f>J75+J82+J89+J96+J103+J110</f>
        <v>0</v>
      </c>
      <c r="K68" s="188">
        <f t="shared" ref="K68" si="56">K75+K82+K89+K96+K103+K110</f>
        <v>0</v>
      </c>
      <c r="L68" s="188">
        <f t="shared" ref="L68:N68" si="57">L75+L82+L89+L96+L103+L110</f>
        <v>0</v>
      </c>
      <c r="M68" s="188">
        <f t="shared" si="57"/>
        <v>0</v>
      </c>
      <c r="N68" s="188">
        <f t="shared" si="57"/>
        <v>0</v>
      </c>
      <c r="O68" s="188">
        <f t="shared" ref="O68:Q68" si="58">O75+O82+O89+O96+O103+O110</f>
        <v>0</v>
      </c>
      <c r="P68" s="188">
        <f t="shared" si="58"/>
        <v>0</v>
      </c>
      <c r="Q68" s="188">
        <f t="shared" si="58"/>
        <v>0</v>
      </c>
      <c r="R68" s="830"/>
    </row>
    <row r="69" spans="1:18" ht="13.5" customHeight="1">
      <c r="A69" s="182"/>
      <c r="B69" s="815"/>
      <c r="C69" s="766"/>
      <c r="D69" s="766"/>
      <c r="E69" s="311" t="s">
        <v>20</v>
      </c>
      <c r="F69" s="84">
        <v>12718.8</v>
      </c>
      <c r="G69" s="84">
        <v>12681.93</v>
      </c>
      <c r="H69" s="188">
        <f>H76+H83+H90+H97+H104</f>
        <v>3189.1109500000002</v>
      </c>
      <c r="I69" s="188">
        <f t="shared" ref="I69" si="59">I76+I83+I90+I97+I104</f>
        <v>2884.7696800000003</v>
      </c>
      <c r="J69" s="188">
        <f>J76+J83+J90+J97+J104+J111</f>
        <v>7635.5761000000011</v>
      </c>
      <c r="K69" s="188">
        <f t="shared" ref="K69" si="60">K76+K83+K90+K97+K104+K111</f>
        <v>6857.8816900000002</v>
      </c>
      <c r="L69" s="188">
        <f t="shared" ref="L69:N69" si="61">L76+L83+L90+L97+L104+L111</f>
        <v>10392.03772</v>
      </c>
      <c r="M69" s="188">
        <f t="shared" si="61"/>
        <v>9727.1352599999991</v>
      </c>
      <c r="N69" s="188">
        <f t="shared" si="61"/>
        <v>13319.199999999999</v>
      </c>
      <c r="O69" s="188">
        <f t="shared" ref="O69:Q69" si="62">O76+O83+O90+O97+O104+O111</f>
        <v>13296.658809999999</v>
      </c>
      <c r="P69" s="188">
        <f t="shared" si="62"/>
        <v>12724</v>
      </c>
      <c r="Q69" s="188">
        <f t="shared" si="62"/>
        <v>12724</v>
      </c>
      <c r="R69" s="830"/>
    </row>
    <row r="70" spans="1:18" ht="13.5" customHeight="1">
      <c r="A70" s="182"/>
      <c r="B70" s="815"/>
      <c r="C70" s="766"/>
      <c r="D70" s="766"/>
      <c r="E70" s="311" t="s">
        <v>34</v>
      </c>
      <c r="F70" s="84"/>
      <c r="G70" s="84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830"/>
    </row>
    <row r="71" spans="1:18" ht="13.5" customHeight="1">
      <c r="A71" s="182"/>
      <c r="B71" s="815"/>
      <c r="C71" s="766"/>
      <c r="D71" s="766"/>
      <c r="E71" s="311" t="s">
        <v>70</v>
      </c>
      <c r="F71" s="84">
        <f>F99</f>
        <v>0</v>
      </c>
      <c r="G71" s="84">
        <f>G99</f>
        <v>0</v>
      </c>
      <c r="H71" s="188">
        <f>H78+H85+H92+H99+H106</f>
        <v>0</v>
      </c>
      <c r="I71" s="188">
        <f t="shared" ref="I71" si="63">I78+I85+I92+I99+I106</f>
        <v>0</v>
      </c>
      <c r="J71" s="188">
        <f>J78+J85+J92+J99+J106+J113</f>
        <v>0</v>
      </c>
      <c r="K71" s="188">
        <f t="shared" ref="K71" si="64">K78+K85+K92+K99+K106+K113</f>
        <v>0</v>
      </c>
      <c r="L71" s="188">
        <f t="shared" ref="L71:N71" si="65">L78+L85+L92+L99+L106+L113</f>
        <v>0</v>
      </c>
      <c r="M71" s="188">
        <f t="shared" si="65"/>
        <v>0</v>
      </c>
      <c r="N71" s="188">
        <f t="shared" si="65"/>
        <v>0</v>
      </c>
      <c r="O71" s="188">
        <f t="shared" ref="O71:Q71" si="66">O78+O85+O92+O99+O106+O113</f>
        <v>0</v>
      </c>
      <c r="P71" s="188">
        <f t="shared" si="66"/>
        <v>0</v>
      </c>
      <c r="Q71" s="188">
        <f t="shared" si="66"/>
        <v>0</v>
      </c>
      <c r="R71" s="830"/>
    </row>
    <row r="72" spans="1:18" ht="13.5" customHeight="1" thickBot="1">
      <c r="A72" s="182"/>
      <c r="B72" s="815"/>
      <c r="C72" s="766"/>
      <c r="D72" s="766"/>
      <c r="E72" s="496" t="s">
        <v>21</v>
      </c>
      <c r="F72" s="290"/>
      <c r="G72" s="290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831"/>
    </row>
    <row r="73" spans="1:18" s="161" customFormat="1" ht="13.5" customHeight="1">
      <c r="A73" s="181"/>
      <c r="B73" s="781"/>
      <c r="C73" s="759" t="s">
        <v>170</v>
      </c>
      <c r="D73" s="755" t="s">
        <v>880</v>
      </c>
      <c r="E73" s="508" t="s">
        <v>18</v>
      </c>
      <c r="F73" s="291"/>
      <c r="G73" s="291"/>
      <c r="H73" s="489">
        <v>2104.3510000000001</v>
      </c>
      <c r="I73" s="489">
        <v>2073.6490399999998</v>
      </c>
      <c r="J73" s="197">
        <v>4229.4110000000001</v>
      </c>
      <c r="K73" s="197">
        <v>4118.4761099999996</v>
      </c>
      <c r="L73" s="197">
        <v>6166.3779999999997</v>
      </c>
      <c r="M73" s="197">
        <v>6046.0612199999996</v>
      </c>
      <c r="N73" s="351">
        <v>8203.1489999999994</v>
      </c>
      <c r="O73" s="351">
        <v>8203.1489999999994</v>
      </c>
      <c r="P73" s="211">
        <v>12724</v>
      </c>
      <c r="Q73" s="211">
        <v>12724</v>
      </c>
      <c r="R73" s="135"/>
    </row>
    <row r="74" spans="1:18" s="161" customFormat="1" ht="13.5" customHeight="1">
      <c r="A74" s="182"/>
      <c r="B74" s="782"/>
      <c r="C74" s="760"/>
      <c r="D74" s="756"/>
      <c r="E74" s="509" t="s">
        <v>19</v>
      </c>
      <c r="F74" s="292"/>
      <c r="G74" s="292"/>
      <c r="H74" s="482"/>
      <c r="I74" s="482"/>
      <c r="J74" s="482"/>
      <c r="K74" s="482"/>
      <c r="L74" s="482"/>
      <c r="M74" s="482"/>
      <c r="N74" s="261"/>
      <c r="O74" s="261"/>
      <c r="P74" s="184"/>
      <c r="Q74" s="184"/>
      <c r="R74" s="136"/>
    </row>
    <row r="75" spans="1:18" s="161" customFormat="1" ht="13.5" customHeight="1">
      <c r="A75" s="182"/>
      <c r="B75" s="782"/>
      <c r="C75" s="760"/>
      <c r="D75" s="756"/>
      <c r="E75" s="509" t="s">
        <v>29</v>
      </c>
      <c r="F75" s="292"/>
      <c r="G75" s="292"/>
      <c r="H75" s="482">
        <v>0</v>
      </c>
      <c r="I75" s="482">
        <v>0</v>
      </c>
      <c r="J75" s="482">
        <v>0</v>
      </c>
      <c r="K75" s="482">
        <v>0</v>
      </c>
      <c r="L75" s="482">
        <v>0</v>
      </c>
      <c r="M75" s="482">
        <v>0</v>
      </c>
      <c r="N75" s="261">
        <v>0</v>
      </c>
      <c r="O75" s="261">
        <v>0</v>
      </c>
      <c r="P75" s="184">
        <v>0</v>
      </c>
      <c r="Q75" s="184">
        <v>0</v>
      </c>
      <c r="R75" s="136"/>
    </row>
    <row r="76" spans="1:18" s="161" customFormat="1" ht="13.5" customHeight="1">
      <c r="A76" s="182"/>
      <c r="B76" s="782"/>
      <c r="C76" s="760"/>
      <c r="D76" s="756"/>
      <c r="E76" s="509" t="s">
        <v>20</v>
      </c>
      <c r="F76" s="292"/>
      <c r="G76" s="292"/>
      <c r="H76" s="482">
        <v>2104.3510000000001</v>
      </c>
      <c r="I76" s="482">
        <v>2073.6490399999998</v>
      </c>
      <c r="J76" s="184">
        <v>4229.4110000000001</v>
      </c>
      <c r="K76" s="184">
        <v>4118.4761099999996</v>
      </c>
      <c r="L76" s="184">
        <v>6166.3779999999997</v>
      </c>
      <c r="M76" s="184">
        <v>6046.0612199999996</v>
      </c>
      <c r="N76" s="261">
        <v>8203.1489999999994</v>
      </c>
      <c r="O76" s="261">
        <v>8203.1489999999994</v>
      </c>
      <c r="P76" s="203">
        <v>12724</v>
      </c>
      <c r="Q76" s="203">
        <v>12724</v>
      </c>
      <c r="R76" s="136"/>
    </row>
    <row r="77" spans="1:18" s="161" customFormat="1" ht="13.5" customHeight="1">
      <c r="A77" s="182"/>
      <c r="B77" s="782"/>
      <c r="C77" s="760"/>
      <c r="D77" s="756"/>
      <c r="E77" s="509" t="s">
        <v>34</v>
      </c>
      <c r="F77" s="292"/>
      <c r="G77" s="292"/>
      <c r="H77" s="482"/>
      <c r="I77" s="482"/>
      <c r="J77" s="482"/>
      <c r="K77" s="482"/>
      <c r="L77" s="482"/>
      <c r="M77" s="482"/>
      <c r="N77" s="261"/>
      <c r="O77" s="261"/>
      <c r="P77" s="184"/>
      <c r="Q77" s="184"/>
      <c r="R77" s="136"/>
    </row>
    <row r="78" spans="1:18" s="161" customFormat="1" ht="13.5" customHeight="1">
      <c r="A78" s="182"/>
      <c r="B78" s="782"/>
      <c r="C78" s="760"/>
      <c r="D78" s="756"/>
      <c r="E78" s="509" t="s">
        <v>70</v>
      </c>
      <c r="F78" s="292"/>
      <c r="G78" s="292"/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261">
        <v>0</v>
      </c>
      <c r="O78" s="261">
        <v>0</v>
      </c>
      <c r="P78" s="184">
        <v>0</v>
      </c>
      <c r="Q78" s="184">
        <v>0</v>
      </c>
      <c r="R78" s="136"/>
    </row>
    <row r="79" spans="1:18" s="161" customFormat="1" ht="13.5" customHeight="1" thickBot="1">
      <c r="A79" s="183"/>
      <c r="B79" s="782"/>
      <c r="C79" s="760"/>
      <c r="D79" s="756"/>
      <c r="E79" s="510" t="s">
        <v>21</v>
      </c>
      <c r="F79" s="253"/>
      <c r="G79" s="253"/>
      <c r="H79" s="483"/>
      <c r="I79" s="483"/>
      <c r="J79" s="483"/>
      <c r="K79" s="483"/>
      <c r="L79" s="483"/>
      <c r="M79" s="483"/>
      <c r="N79" s="294"/>
      <c r="O79" s="294"/>
      <c r="P79" s="194"/>
      <c r="Q79" s="194"/>
      <c r="R79" s="137"/>
    </row>
    <row r="80" spans="1:18" s="161" customFormat="1" ht="13.5" customHeight="1">
      <c r="A80" s="181"/>
      <c r="B80" s="783"/>
      <c r="C80" s="646"/>
      <c r="D80" s="591"/>
      <c r="E80" s="508" t="s">
        <v>18</v>
      </c>
      <c r="F80" s="291"/>
      <c r="G80" s="291"/>
      <c r="H80" s="489">
        <v>348.46557000000001</v>
      </c>
      <c r="I80" s="489">
        <v>310.78629999999998</v>
      </c>
      <c r="J80" s="184">
        <v>2023.7986900000001</v>
      </c>
      <c r="K80" s="184">
        <v>1466.5313200000001</v>
      </c>
      <c r="L80" s="184">
        <v>2257.5491299999999</v>
      </c>
      <c r="M80" s="184">
        <v>1825.43271</v>
      </c>
      <c r="N80" s="261">
        <v>2638.7975499999998</v>
      </c>
      <c r="O80" s="261">
        <v>2616.2563599999999</v>
      </c>
      <c r="P80" s="489">
        <v>0</v>
      </c>
      <c r="Q80" s="489">
        <v>0</v>
      </c>
      <c r="R80" s="135"/>
    </row>
    <row r="81" spans="1:18" s="161" customFormat="1" ht="13.5" customHeight="1">
      <c r="A81" s="182"/>
      <c r="B81" s="783"/>
      <c r="C81" s="646"/>
      <c r="D81" s="591"/>
      <c r="E81" s="509" t="s">
        <v>19</v>
      </c>
      <c r="F81" s="292"/>
      <c r="G81" s="292"/>
      <c r="H81" s="482"/>
      <c r="I81" s="482"/>
      <c r="J81" s="482"/>
      <c r="K81" s="482"/>
      <c r="L81" s="482"/>
      <c r="M81" s="482"/>
      <c r="N81" s="261"/>
      <c r="O81" s="261"/>
      <c r="P81" s="184"/>
      <c r="Q81" s="184"/>
      <c r="R81" s="136"/>
    </row>
    <row r="82" spans="1:18" s="161" customFormat="1" ht="13.5" customHeight="1">
      <c r="A82" s="182"/>
      <c r="B82" s="783"/>
      <c r="C82" s="646"/>
      <c r="D82" s="591"/>
      <c r="E82" s="509" t="s">
        <v>29</v>
      </c>
      <c r="F82" s="292"/>
      <c r="G82" s="292"/>
      <c r="H82" s="482">
        <v>0</v>
      </c>
      <c r="I82" s="482">
        <v>0</v>
      </c>
      <c r="J82" s="482">
        <v>0</v>
      </c>
      <c r="K82" s="482">
        <v>0</v>
      </c>
      <c r="L82" s="482">
        <v>0</v>
      </c>
      <c r="M82" s="482">
        <v>0</v>
      </c>
      <c r="N82" s="261">
        <v>0</v>
      </c>
      <c r="O82" s="261">
        <v>0</v>
      </c>
      <c r="P82" s="184">
        <v>0</v>
      </c>
      <c r="Q82" s="184">
        <v>0</v>
      </c>
      <c r="R82" s="136"/>
    </row>
    <row r="83" spans="1:18" s="161" customFormat="1" ht="13.5" customHeight="1">
      <c r="A83" s="182"/>
      <c r="B83" s="783"/>
      <c r="C83" s="646"/>
      <c r="D83" s="591"/>
      <c r="E83" s="509" t="s">
        <v>20</v>
      </c>
      <c r="F83" s="292"/>
      <c r="G83" s="292"/>
      <c r="H83" s="482">
        <v>348.46557000000001</v>
      </c>
      <c r="I83" s="482">
        <v>310.78629999999998</v>
      </c>
      <c r="J83" s="184">
        <v>2023.7986900000001</v>
      </c>
      <c r="K83" s="184">
        <v>1466.5313200000001</v>
      </c>
      <c r="L83" s="184">
        <v>2257.5491299999999</v>
      </c>
      <c r="M83" s="184">
        <v>1825.43271</v>
      </c>
      <c r="N83" s="261">
        <v>2638.7975499999998</v>
      </c>
      <c r="O83" s="261">
        <v>2616.2563599999999</v>
      </c>
      <c r="P83" s="184">
        <v>0</v>
      </c>
      <c r="Q83" s="184">
        <v>0</v>
      </c>
      <c r="R83" s="136"/>
    </row>
    <row r="84" spans="1:18" s="161" customFormat="1" ht="13.5" customHeight="1">
      <c r="A84" s="182"/>
      <c r="B84" s="783"/>
      <c r="C84" s="646"/>
      <c r="D84" s="591"/>
      <c r="E84" s="509" t="s">
        <v>34</v>
      </c>
      <c r="F84" s="292"/>
      <c r="G84" s="292"/>
      <c r="H84" s="482"/>
      <c r="I84" s="482"/>
      <c r="J84" s="482"/>
      <c r="K84" s="482"/>
      <c r="L84" s="482"/>
      <c r="M84" s="482"/>
      <c r="N84" s="261"/>
      <c r="O84" s="261"/>
      <c r="P84" s="184"/>
      <c r="Q84" s="184"/>
      <c r="R84" s="136"/>
    </row>
    <row r="85" spans="1:18" s="161" customFormat="1" ht="13.5" customHeight="1">
      <c r="A85" s="182"/>
      <c r="B85" s="783"/>
      <c r="C85" s="646"/>
      <c r="D85" s="591"/>
      <c r="E85" s="509" t="s">
        <v>70</v>
      </c>
      <c r="F85" s="292"/>
      <c r="G85" s="292"/>
      <c r="H85" s="482">
        <v>0</v>
      </c>
      <c r="I85" s="482">
        <v>0</v>
      </c>
      <c r="J85" s="482">
        <v>0</v>
      </c>
      <c r="K85" s="482">
        <v>0</v>
      </c>
      <c r="L85" s="482">
        <v>0</v>
      </c>
      <c r="M85" s="482">
        <v>0</v>
      </c>
      <c r="N85" s="261">
        <v>0</v>
      </c>
      <c r="O85" s="261">
        <v>0</v>
      </c>
      <c r="P85" s="184">
        <v>0</v>
      </c>
      <c r="Q85" s="184">
        <v>0</v>
      </c>
      <c r="R85" s="136"/>
    </row>
    <row r="86" spans="1:18" s="161" customFormat="1" ht="13.5" customHeight="1" thickBot="1">
      <c r="A86" s="183"/>
      <c r="B86" s="783"/>
      <c r="C86" s="646"/>
      <c r="D86" s="591"/>
      <c r="E86" s="510" t="s">
        <v>21</v>
      </c>
      <c r="F86" s="253"/>
      <c r="G86" s="253"/>
      <c r="H86" s="483"/>
      <c r="I86" s="483"/>
      <c r="J86" s="483"/>
      <c r="K86" s="483"/>
      <c r="L86" s="483"/>
      <c r="M86" s="483"/>
      <c r="N86" s="294"/>
      <c r="O86" s="294"/>
      <c r="P86" s="194"/>
      <c r="Q86" s="194"/>
      <c r="R86" s="137"/>
    </row>
    <row r="87" spans="1:18" s="161" customFormat="1" ht="13.5" customHeight="1">
      <c r="B87" s="783"/>
      <c r="C87" s="646"/>
      <c r="D87" s="591"/>
      <c r="E87" s="508" t="s">
        <v>18</v>
      </c>
      <c r="F87" s="291"/>
      <c r="G87" s="291"/>
      <c r="H87" s="489">
        <v>0.78</v>
      </c>
      <c r="I87" s="489">
        <v>0.78</v>
      </c>
      <c r="J87" s="197">
        <v>1.56</v>
      </c>
      <c r="K87" s="197">
        <v>1.56</v>
      </c>
      <c r="L87" s="184">
        <v>2.34</v>
      </c>
      <c r="M87" s="184">
        <v>2.34</v>
      </c>
      <c r="N87" s="261">
        <v>3.1095199999999998</v>
      </c>
      <c r="O87" s="261">
        <v>3.1095199999999998</v>
      </c>
      <c r="P87" s="489">
        <v>0</v>
      </c>
      <c r="Q87" s="489">
        <v>0</v>
      </c>
      <c r="R87" s="135"/>
    </row>
    <row r="88" spans="1:18" s="161" customFormat="1" ht="13.5" customHeight="1">
      <c r="B88" s="783"/>
      <c r="C88" s="646"/>
      <c r="D88" s="591"/>
      <c r="E88" s="509" t="s">
        <v>19</v>
      </c>
      <c r="F88" s="292"/>
      <c r="G88" s="292"/>
      <c r="H88" s="482"/>
      <c r="I88" s="481"/>
      <c r="J88" s="481"/>
      <c r="K88" s="481"/>
      <c r="L88" s="481"/>
      <c r="M88" s="481"/>
      <c r="N88" s="352"/>
      <c r="O88" s="352"/>
      <c r="P88" s="195"/>
      <c r="Q88" s="195"/>
      <c r="R88" s="136"/>
    </row>
    <row r="89" spans="1:18" s="161" customFormat="1" ht="13.5" customHeight="1">
      <c r="B89" s="783"/>
      <c r="C89" s="646"/>
      <c r="D89" s="591"/>
      <c r="E89" s="509" t="s">
        <v>29</v>
      </c>
      <c r="F89" s="292"/>
      <c r="G89" s="292"/>
      <c r="H89" s="482">
        <v>0</v>
      </c>
      <c r="I89" s="481">
        <v>0</v>
      </c>
      <c r="J89" s="481">
        <v>0</v>
      </c>
      <c r="K89" s="481">
        <v>0</v>
      </c>
      <c r="L89" s="481">
        <v>0</v>
      </c>
      <c r="M89" s="481">
        <v>0</v>
      </c>
      <c r="N89" s="352">
        <v>0</v>
      </c>
      <c r="O89" s="352">
        <v>0</v>
      </c>
      <c r="P89" s="195">
        <v>0</v>
      </c>
      <c r="Q89" s="195">
        <v>0</v>
      </c>
      <c r="R89" s="136"/>
    </row>
    <row r="90" spans="1:18" s="161" customFormat="1" ht="13.5" customHeight="1">
      <c r="B90" s="783"/>
      <c r="C90" s="646"/>
      <c r="D90" s="591"/>
      <c r="E90" s="509" t="s">
        <v>20</v>
      </c>
      <c r="F90" s="292"/>
      <c r="G90" s="292"/>
      <c r="H90" s="482">
        <v>0.78</v>
      </c>
      <c r="I90" s="481">
        <v>0.78</v>
      </c>
      <c r="J90" s="184">
        <v>1.56</v>
      </c>
      <c r="K90" s="184">
        <v>1.56</v>
      </c>
      <c r="L90" s="184">
        <v>2.34</v>
      </c>
      <c r="M90" s="184">
        <v>2.34</v>
      </c>
      <c r="N90" s="261">
        <v>3.1095199999999998</v>
      </c>
      <c r="O90" s="261">
        <v>3.1095199999999998</v>
      </c>
      <c r="P90" s="195">
        <v>0</v>
      </c>
      <c r="Q90" s="195">
        <v>0</v>
      </c>
      <c r="R90" s="136"/>
    </row>
    <row r="91" spans="1:18" s="161" customFormat="1" ht="13.5" customHeight="1">
      <c r="B91" s="783"/>
      <c r="C91" s="646"/>
      <c r="D91" s="591"/>
      <c r="E91" s="509" t="s">
        <v>34</v>
      </c>
      <c r="F91" s="292"/>
      <c r="G91" s="292"/>
      <c r="H91" s="482"/>
      <c r="I91" s="481"/>
      <c r="J91" s="481"/>
      <c r="K91" s="481"/>
      <c r="L91" s="481"/>
      <c r="M91" s="481"/>
      <c r="N91" s="352"/>
      <c r="O91" s="352"/>
      <c r="P91" s="195"/>
      <c r="Q91" s="195"/>
      <c r="R91" s="136"/>
    </row>
    <row r="92" spans="1:18" s="161" customFormat="1" ht="13.5" customHeight="1">
      <c r="B92" s="783"/>
      <c r="C92" s="646"/>
      <c r="D92" s="591"/>
      <c r="E92" s="509" t="s">
        <v>70</v>
      </c>
      <c r="F92" s="292"/>
      <c r="G92" s="292"/>
      <c r="H92" s="482">
        <v>0</v>
      </c>
      <c r="I92" s="481">
        <v>0</v>
      </c>
      <c r="J92" s="481">
        <v>0</v>
      </c>
      <c r="K92" s="481">
        <v>0</v>
      </c>
      <c r="L92" s="481">
        <v>0</v>
      </c>
      <c r="M92" s="481">
        <v>0</v>
      </c>
      <c r="N92" s="352">
        <v>0</v>
      </c>
      <c r="O92" s="352">
        <v>0</v>
      </c>
      <c r="P92" s="195">
        <v>0</v>
      </c>
      <c r="Q92" s="195">
        <v>0</v>
      </c>
      <c r="R92" s="166"/>
    </row>
    <row r="93" spans="1:18" s="161" customFormat="1" ht="13.5" customHeight="1" thickBot="1">
      <c r="B93" s="783"/>
      <c r="C93" s="646"/>
      <c r="D93" s="591"/>
      <c r="E93" s="510" t="s">
        <v>21</v>
      </c>
      <c r="F93" s="253"/>
      <c r="G93" s="253"/>
      <c r="H93" s="483"/>
      <c r="I93" s="497"/>
      <c r="J93" s="497"/>
      <c r="K93" s="497"/>
      <c r="L93" s="497"/>
      <c r="M93" s="497"/>
      <c r="N93" s="507"/>
      <c r="O93" s="507"/>
      <c r="P93" s="196"/>
      <c r="Q93" s="196"/>
      <c r="R93" s="167"/>
    </row>
    <row r="94" spans="1:18" ht="13.5" customHeight="1">
      <c r="B94" s="783"/>
      <c r="C94" s="646"/>
      <c r="D94" s="591"/>
      <c r="E94" s="508" t="s">
        <v>18</v>
      </c>
      <c r="F94" s="197"/>
      <c r="G94" s="197"/>
      <c r="H94" s="489">
        <v>735.51437999999996</v>
      </c>
      <c r="I94" s="489">
        <v>499.55434000000002</v>
      </c>
      <c r="J94" s="184">
        <v>1377.2829300000001</v>
      </c>
      <c r="K94" s="184">
        <v>1268.3112000000001</v>
      </c>
      <c r="L94" s="184">
        <v>1962.24711</v>
      </c>
      <c r="M94" s="184">
        <v>1850.1452099999999</v>
      </c>
      <c r="N94" s="261">
        <v>2470.6204499999999</v>
      </c>
      <c r="O94" s="261">
        <v>2470.6204499999999</v>
      </c>
      <c r="P94" s="489">
        <v>0</v>
      </c>
      <c r="Q94" s="489">
        <v>0</v>
      </c>
      <c r="R94" s="113"/>
    </row>
    <row r="95" spans="1:18" ht="13.5" customHeight="1">
      <c r="B95" s="783"/>
      <c r="C95" s="646"/>
      <c r="D95" s="591"/>
      <c r="E95" s="509" t="s">
        <v>19</v>
      </c>
      <c r="F95" s="184"/>
      <c r="G95" s="184"/>
      <c r="H95" s="482"/>
      <c r="I95" s="482"/>
      <c r="J95" s="482"/>
      <c r="K95" s="482"/>
      <c r="L95" s="482"/>
      <c r="M95" s="482"/>
      <c r="N95" s="261"/>
      <c r="O95" s="261"/>
      <c r="P95" s="203"/>
      <c r="Q95" s="203"/>
      <c r="R95" s="114"/>
    </row>
    <row r="96" spans="1:18" ht="13.5" customHeight="1">
      <c r="B96" s="783"/>
      <c r="C96" s="646"/>
      <c r="D96" s="591"/>
      <c r="E96" s="509" t="s">
        <v>29</v>
      </c>
      <c r="F96" s="184"/>
      <c r="G96" s="184"/>
      <c r="H96" s="482">
        <v>0</v>
      </c>
      <c r="I96" s="482">
        <v>0</v>
      </c>
      <c r="J96" s="482">
        <v>0</v>
      </c>
      <c r="K96" s="482">
        <v>0</v>
      </c>
      <c r="L96" s="482">
        <v>0</v>
      </c>
      <c r="M96" s="482">
        <v>0</v>
      </c>
      <c r="N96" s="261">
        <v>0</v>
      </c>
      <c r="O96" s="261">
        <v>0</v>
      </c>
      <c r="P96" s="203">
        <v>0</v>
      </c>
      <c r="Q96" s="203">
        <v>0</v>
      </c>
      <c r="R96" s="114"/>
    </row>
    <row r="97" spans="2:18" ht="13.5" customHeight="1">
      <c r="B97" s="783"/>
      <c r="C97" s="646"/>
      <c r="D97" s="591"/>
      <c r="E97" s="509" t="s">
        <v>20</v>
      </c>
      <c r="F97" s="184"/>
      <c r="G97" s="184"/>
      <c r="H97" s="482">
        <v>735.51437999999996</v>
      </c>
      <c r="I97" s="482">
        <v>499.55434000000002</v>
      </c>
      <c r="J97" s="184">
        <v>1377.2829300000001</v>
      </c>
      <c r="K97" s="184">
        <v>1268.3112000000001</v>
      </c>
      <c r="L97" s="184">
        <v>1962.24711</v>
      </c>
      <c r="M97" s="184">
        <v>1850.1452099999999</v>
      </c>
      <c r="N97" s="261">
        <v>2470.6204499999999</v>
      </c>
      <c r="O97" s="261">
        <v>2470.6204499999999</v>
      </c>
      <c r="P97" s="203">
        <v>0</v>
      </c>
      <c r="Q97" s="203">
        <v>0</v>
      </c>
      <c r="R97" s="114"/>
    </row>
    <row r="98" spans="2:18" ht="13.5" customHeight="1">
      <c r="B98" s="783"/>
      <c r="C98" s="646"/>
      <c r="D98" s="591"/>
      <c r="E98" s="509" t="s">
        <v>34</v>
      </c>
      <c r="F98" s="184"/>
      <c r="G98" s="184"/>
      <c r="H98" s="482"/>
      <c r="I98" s="482"/>
      <c r="J98" s="482"/>
      <c r="K98" s="482"/>
      <c r="L98" s="482"/>
      <c r="M98" s="482"/>
      <c r="N98" s="261"/>
      <c r="O98" s="261"/>
      <c r="P98" s="203"/>
      <c r="Q98" s="203"/>
      <c r="R98" s="114"/>
    </row>
    <row r="99" spans="2:18" ht="13.5" customHeight="1">
      <c r="B99" s="783"/>
      <c r="C99" s="646"/>
      <c r="D99" s="591"/>
      <c r="E99" s="509" t="s">
        <v>70</v>
      </c>
      <c r="F99" s="184"/>
      <c r="G99" s="184"/>
      <c r="H99" s="482">
        <v>0</v>
      </c>
      <c r="I99" s="482">
        <v>0</v>
      </c>
      <c r="J99" s="482">
        <v>0</v>
      </c>
      <c r="K99" s="482">
        <v>0</v>
      </c>
      <c r="L99" s="482">
        <v>0</v>
      </c>
      <c r="M99" s="482">
        <v>0</v>
      </c>
      <c r="N99" s="261">
        <v>0</v>
      </c>
      <c r="O99" s="261">
        <v>0</v>
      </c>
      <c r="P99" s="203">
        <v>0</v>
      </c>
      <c r="Q99" s="203">
        <v>0</v>
      </c>
      <c r="R99" s="114"/>
    </row>
    <row r="100" spans="2:18" ht="13.5" customHeight="1" thickBot="1">
      <c r="B100" s="783"/>
      <c r="C100" s="646"/>
      <c r="D100" s="591"/>
      <c r="E100" s="510" t="s">
        <v>21</v>
      </c>
      <c r="F100" s="194"/>
      <c r="G100" s="194"/>
      <c r="H100" s="483"/>
      <c r="I100" s="483"/>
      <c r="J100" s="483"/>
      <c r="K100" s="483"/>
      <c r="L100" s="483"/>
      <c r="M100" s="483"/>
      <c r="N100" s="294"/>
      <c r="O100" s="294"/>
      <c r="P100" s="210"/>
      <c r="Q100" s="210"/>
      <c r="R100" s="115"/>
    </row>
    <row r="101" spans="2:18" s="176" customFormat="1" ht="13.5" customHeight="1">
      <c r="B101" s="783"/>
      <c r="C101" s="646"/>
      <c r="D101" s="591"/>
      <c r="E101" s="508" t="s">
        <v>18</v>
      </c>
      <c r="F101" s="197"/>
      <c r="G101" s="197"/>
      <c r="H101" s="489">
        <v>0</v>
      </c>
      <c r="I101" s="489">
        <v>0</v>
      </c>
      <c r="J101" s="184">
        <v>2.85</v>
      </c>
      <c r="K101" s="184">
        <v>2.85</v>
      </c>
      <c r="L101" s="184">
        <v>2.85</v>
      </c>
      <c r="M101" s="184">
        <v>2.85</v>
      </c>
      <c r="N101" s="261">
        <v>2.85</v>
      </c>
      <c r="O101" s="261">
        <v>2.85</v>
      </c>
      <c r="P101" s="489">
        <v>0</v>
      </c>
      <c r="Q101" s="489">
        <v>0</v>
      </c>
      <c r="R101" s="113"/>
    </row>
    <row r="102" spans="2:18" s="176" customFormat="1" ht="13.5" customHeight="1">
      <c r="B102" s="783"/>
      <c r="C102" s="646"/>
      <c r="D102" s="591"/>
      <c r="E102" s="509" t="s">
        <v>19</v>
      </c>
      <c r="F102" s="184"/>
      <c r="G102" s="184"/>
      <c r="H102" s="482"/>
      <c r="I102" s="482"/>
      <c r="J102" s="482"/>
      <c r="K102" s="482"/>
      <c r="L102" s="482"/>
      <c r="M102" s="482"/>
      <c r="N102" s="261"/>
      <c r="O102" s="261"/>
      <c r="P102" s="203"/>
      <c r="Q102" s="203"/>
      <c r="R102" s="114"/>
    </row>
    <row r="103" spans="2:18" s="176" customFormat="1" ht="13.5" customHeight="1">
      <c r="B103" s="783"/>
      <c r="C103" s="646"/>
      <c r="D103" s="591"/>
      <c r="E103" s="509" t="s">
        <v>29</v>
      </c>
      <c r="F103" s="184"/>
      <c r="G103" s="184"/>
      <c r="H103" s="482">
        <v>0</v>
      </c>
      <c r="I103" s="482">
        <v>0</v>
      </c>
      <c r="J103" s="482">
        <v>0</v>
      </c>
      <c r="K103" s="482">
        <v>0</v>
      </c>
      <c r="L103" s="482">
        <v>0</v>
      </c>
      <c r="M103" s="482">
        <v>0</v>
      </c>
      <c r="N103" s="261">
        <v>0</v>
      </c>
      <c r="O103" s="261">
        <v>0</v>
      </c>
      <c r="P103" s="203">
        <v>0</v>
      </c>
      <c r="Q103" s="203">
        <v>0</v>
      </c>
      <c r="R103" s="114"/>
    </row>
    <row r="104" spans="2:18" s="176" customFormat="1" ht="13.5" customHeight="1">
      <c r="B104" s="783"/>
      <c r="C104" s="646"/>
      <c r="D104" s="591"/>
      <c r="E104" s="509" t="s">
        <v>20</v>
      </c>
      <c r="F104" s="184"/>
      <c r="G104" s="184"/>
      <c r="H104" s="482">
        <v>0</v>
      </c>
      <c r="I104" s="482">
        <v>0</v>
      </c>
      <c r="J104" s="184">
        <v>2.85</v>
      </c>
      <c r="K104" s="184">
        <v>2.85</v>
      </c>
      <c r="L104" s="184">
        <v>2.85</v>
      </c>
      <c r="M104" s="184">
        <v>2.85</v>
      </c>
      <c r="N104" s="261">
        <v>2.85</v>
      </c>
      <c r="O104" s="261">
        <v>2.85</v>
      </c>
      <c r="P104" s="203">
        <v>0</v>
      </c>
      <c r="Q104" s="203">
        <v>0</v>
      </c>
      <c r="R104" s="114"/>
    </row>
    <row r="105" spans="2:18" s="176" customFormat="1" ht="13.5" customHeight="1">
      <c r="B105" s="783"/>
      <c r="C105" s="646"/>
      <c r="D105" s="591"/>
      <c r="E105" s="509" t="s">
        <v>34</v>
      </c>
      <c r="F105" s="184"/>
      <c r="G105" s="184"/>
      <c r="H105" s="482"/>
      <c r="I105" s="482"/>
      <c r="J105" s="482"/>
      <c r="K105" s="482"/>
      <c r="L105" s="482"/>
      <c r="M105" s="482"/>
      <c r="N105" s="261"/>
      <c r="O105" s="261"/>
      <c r="P105" s="203"/>
      <c r="Q105" s="203"/>
      <c r="R105" s="114"/>
    </row>
    <row r="106" spans="2:18" s="176" customFormat="1" ht="13.5" customHeight="1">
      <c r="B106" s="783"/>
      <c r="C106" s="646"/>
      <c r="D106" s="591"/>
      <c r="E106" s="509" t="s">
        <v>70</v>
      </c>
      <c r="F106" s="184"/>
      <c r="G106" s="184"/>
      <c r="H106" s="482">
        <v>0</v>
      </c>
      <c r="I106" s="482">
        <v>0</v>
      </c>
      <c r="J106" s="482">
        <v>0</v>
      </c>
      <c r="K106" s="482">
        <v>0</v>
      </c>
      <c r="L106" s="482">
        <v>0</v>
      </c>
      <c r="M106" s="482">
        <v>0</v>
      </c>
      <c r="N106" s="261">
        <v>0</v>
      </c>
      <c r="O106" s="261">
        <v>0</v>
      </c>
      <c r="P106" s="203">
        <v>0</v>
      </c>
      <c r="Q106" s="203">
        <v>0</v>
      </c>
      <c r="R106" s="114"/>
    </row>
    <row r="107" spans="2:18" s="176" customFormat="1" ht="13.5" customHeight="1" thickBot="1">
      <c r="B107" s="783"/>
      <c r="C107" s="646"/>
      <c r="D107" s="591"/>
      <c r="E107" s="512" t="s">
        <v>21</v>
      </c>
      <c r="F107" s="185"/>
      <c r="G107" s="185"/>
      <c r="H107" s="488"/>
      <c r="I107" s="488"/>
      <c r="J107" s="488"/>
      <c r="K107" s="488"/>
      <c r="L107" s="488"/>
      <c r="M107" s="488"/>
      <c r="N107" s="269"/>
      <c r="O107" s="269"/>
      <c r="P107" s="204"/>
      <c r="Q107" s="204"/>
      <c r="R107" s="116"/>
    </row>
    <row r="108" spans="2:18" s="308" customFormat="1" ht="13.5" customHeight="1">
      <c r="B108" s="783"/>
      <c r="C108" s="646"/>
      <c r="D108" s="591"/>
      <c r="E108" s="508" t="s">
        <v>18</v>
      </c>
      <c r="F108" s="197"/>
      <c r="G108" s="197"/>
      <c r="H108" s="489">
        <v>0</v>
      </c>
      <c r="I108" s="489">
        <v>0</v>
      </c>
      <c r="J108" s="197">
        <v>0.67347999999999997</v>
      </c>
      <c r="K108" s="197">
        <v>0.15306</v>
      </c>
      <c r="L108" s="197">
        <v>0.67347999999999997</v>
      </c>
      <c r="M108" s="197">
        <v>0.30612</v>
      </c>
      <c r="N108" s="351">
        <v>0.67347999999999997</v>
      </c>
      <c r="O108" s="351">
        <v>0.67347999999999997</v>
      </c>
      <c r="P108" s="211">
        <v>0</v>
      </c>
      <c r="Q108" s="211">
        <v>0</v>
      </c>
      <c r="R108" s="113"/>
    </row>
    <row r="109" spans="2:18" s="308" customFormat="1" ht="13.5" customHeight="1">
      <c r="B109" s="783"/>
      <c r="C109" s="646"/>
      <c r="D109" s="591"/>
      <c r="E109" s="509" t="s">
        <v>19</v>
      </c>
      <c r="F109" s="184"/>
      <c r="G109" s="184"/>
      <c r="H109" s="482"/>
      <c r="I109" s="482"/>
      <c r="J109" s="482"/>
      <c r="K109" s="482"/>
      <c r="L109" s="482"/>
      <c r="M109" s="482"/>
      <c r="N109" s="261"/>
      <c r="O109" s="261"/>
      <c r="P109" s="203"/>
      <c r="Q109" s="203"/>
      <c r="R109" s="114"/>
    </row>
    <row r="110" spans="2:18" s="308" customFormat="1" ht="13.5" customHeight="1">
      <c r="B110" s="783"/>
      <c r="C110" s="646"/>
      <c r="D110" s="591"/>
      <c r="E110" s="509" t="s">
        <v>29</v>
      </c>
      <c r="F110" s="184"/>
      <c r="G110" s="184"/>
      <c r="H110" s="482">
        <v>0</v>
      </c>
      <c r="I110" s="482">
        <v>0</v>
      </c>
      <c r="J110" s="482">
        <v>0</v>
      </c>
      <c r="K110" s="482">
        <v>0</v>
      </c>
      <c r="L110" s="482">
        <v>0</v>
      </c>
      <c r="M110" s="482">
        <v>0</v>
      </c>
      <c r="N110" s="261">
        <v>0</v>
      </c>
      <c r="O110" s="261">
        <v>0</v>
      </c>
      <c r="P110" s="203">
        <v>0</v>
      </c>
      <c r="Q110" s="203">
        <v>0</v>
      </c>
      <c r="R110" s="114"/>
    </row>
    <row r="111" spans="2:18" s="308" customFormat="1" ht="13.5" customHeight="1">
      <c r="B111" s="783"/>
      <c r="C111" s="646"/>
      <c r="D111" s="591"/>
      <c r="E111" s="509" t="s">
        <v>20</v>
      </c>
      <c r="F111" s="184"/>
      <c r="G111" s="184"/>
      <c r="H111" s="482">
        <v>0</v>
      </c>
      <c r="I111" s="482">
        <v>0</v>
      </c>
      <c r="J111" s="184">
        <v>0.67347999999999997</v>
      </c>
      <c r="K111" s="184">
        <v>0.15306</v>
      </c>
      <c r="L111" s="184">
        <v>0.67347999999999997</v>
      </c>
      <c r="M111" s="184">
        <v>0.30612</v>
      </c>
      <c r="N111" s="261">
        <v>0.67347999999999997</v>
      </c>
      <c r="O111" s="261">
        <v>0.67347999999999997</v>
      </c>
      <c r="P111" s="203">
        <v>0</v>
      </c>
      <c r="Q111" s="203">
        <v>0</v>
      </c>
      <c r="R111" s="114"/>
    </row>
    <row r="112" spans="2:18" s="308" customFormat="1" ht="13.5" customHeight="1">
      <c r="B112" s="783"/>
      <c r="C112" s="646"/>
      <c r="D112" s="591"/>
      <c r="E112" s="509" t="s">
        <v>34</v>
      </c>
      <c r="F112" s="184"/>
      <c r="G112" s="184"/>
      <c r="H112" s="482"/>
      <c r="I112" s="482"/>
      <c r="J112" s="482"/>
      <c r="K112" s="482"/>
      <c r="L112" s="482"/>
      <c r="M112" s="482"/>
      <c r="N112" s="261"/>
      <c r="O112" s="261"/>
      <c r="P112" s="203"/>
      <c r="Q112" s="203"/>
      <c r="R112" s="114"/>
    </row>
    <row r="113" spans="2:18" s="308" customFormat="1" ht="13.5" customHeight="1">
      <c r="B113" s="783"/>
      <c r="C113" s="646"/>
      <c r="D113" s="591"/>
      <c r="E113" s="509" t="s">
        <v>70</v>
      </c>
      <c r="F113" s="184"/>
      <c r="G113" s="184"/>
      <c r="H113" s="482">
        <v>0</v>
      </c>
      <c r="I113" s="482">
        <v>0</v>
      </c>
      <c r="J113" s="482">
        <v>0</v>
      </c>
      <c r="K113" s="482">
        <v>0</v>
      </c>
      <c r="L113" s="482">
        <v>0</v>
      </c>
      <c r="M113" s="482">
        <v>0</v>
      </c>
      <c r="N113" s="261">
        <v>0</v>
      </c>
      <c r="O113" s="261">
        <v>0</v>
      </c>
      <c r="P113" s="203">
        <v>0</v>
      </c>
      <c r="Q113" s="203">
        <v>0</v>
      </c>
      <c r="R113" s="114"/>
    </row>
    <row r="114" spans="2:18" s="308" customFormat="1" ht="13.5" customHeight="1" thickBot="1">
      <c r="B114" s="784"/>
      <c r="C114" s="748"/>
      <c r="D114" s="754"/>
      <c r="E114" s="510" t="s">
        <v>21</v>
      </c>
      <c r="F114" s="194"/>
      <c r="G114" s="194"/>
      <c r="H114" s="483"/>
      <c r="I114" s="483"/>
      <c r="J114" s="483"/>
      <c r="K114" s="483"/>
      <c r="L114" s="483"/>
      <c r="M114" s="483"/>
      <c r="N114" s="294"/>
      <c r="O114" s="294"/>
      <c r="P114" s="210"/>
      <c r="Q114" s="210"/>
      <c r="R114" s="115"/>
    </row>
    <row r="115" spans="2:18" ht="13.5" customHeight="1">
      <c r="B115" s="815" t="s">
        <v>118</v>
      </c>
      <c r="C115" s="766" t="s">
        <v>130</v>
      </c>
      <c r="D115" s="766" t="s">
        <v>127</v>
      </c>
      <c r="E115" s="310" t="s">
        <v>18</v>
      </c>
      <c r="F115" s="295">
        <v>0</v>
      </c>
      <c r="G115" s="295">
        <v>0</v>
      </c>
      <c r="H115" s="295">
        <v>0</v>
      </c>
      <c r="I115" s="295">
        <v>0</v>
      </c>
      <c r="J115" s="295">
        <v>0</v>
      </c>
      <c r="K115" s="295">
        <v>0</v>
      </c>
      <c r="L115" s="295">
        <v>0</v>
      </c>
      <c r="M115" s="295">
        <v>0</v>
      </c>
      <c r="N115" s="295">
        <v>0</v>
      </c>
      <c r="O115" s="295">
        <v>0</v>
      </c>
      <c r="P115" s="295">
        <v>0</v>
      </c>
      <c r="Q115" s="295">
        <v>0</v>
      </c>
      <c r="R115" s="803"/>
    </row>
    <row r="116" spans="2:18" ht="13.5" customHeight="1">
      <c r="B116" s="815"/>
      <c r="C116" s="766"/>
      <c r="D116" s="766"/>
      <c r="E116" s="262" t="s">
        <v>19</v>
      </c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803"/>
    </row>
    <row r="117" spans="2:18" ht="13.5" customHeight="1">
      <c r="B117" s="815"/>
      <c r="C117" s="766"/>
      <c r="D117" s="766"/>
      <c r="E117" s="262" t="s">
        <v>29</v>
      </c>
      <c r="F117" s="188">
        <v>0</v>
      </c>
      <c r="G117" s="188">
        <v>0</v>
      </c>
      <c r="H117" s="188">
        <v>0</v>
      </c>
      <c r="I117" s="188">
        <v>0</v>
      </c>
      <c r="J117" s="188">
        <v>0</v>
      </c>
      <c r="K117" s="188">
        <v>0</v>
      </c>
      <c r="L117" s="188">
        <v>0</v>
      </c>
      <c r="M117" s="188">
        <v>0</v>
      </c>
      <c r="N117" s="188">
        <v>0</v>
      </c>
      <c r="O117" s="188">
        <v>0</v>
      </c>
      <c r="P117" s="188">
        <v>0</v>
      </c>
      <c r="Q117" s="188">
        <v>0</v>
      </c>
      <c r="R117" s="803"/>
    </row>
    <row r="118" spans="2:18" ht="13.5" customHeight="1">
      <c r="B118" s="815"/>
      <c r="C118" s="766"/>
      <c r="D118" s="766"/>
      <c r="E118" s="262" t="s">
        <v>20</v>
      </c>
      <c r="F118" s="188">
        <v>0</v>
      </c>
      <c r="G118" s="188">
        <v>0</v>
      </c>
      <c r="H118" s="188">
        <v>0</v>
      </c>
      <c r="I118" s="188">
        <v>0</v>
      </c>
      <c r="J118" s="188">
        <v>0</v>
      </c>
      <c r="K118" s="188">
        <v>0</v>
      </c>
      <c r="L118" s="188">
        <v>0</v>
      </c>
      <c r="M118" s="188">
        <v>0</v>
      </c>
      <c r="N118" s="188">
        <v>0</v>
      </c>
      <c r="O118" s="188">
        <v>0</v>
      </c>
      <c r="P118" s="188">
        <v>0</v>
      </c>
      <c r="Q118" s="188">
        <v>0</v>
      </c>
      <c r="R118" s="803"/>
    </row>
    <row r="119" spans="2:18" ht="13.5" customHeight="1">
      <c r="B119" s="815"/>
      <c r="C119" s="766"/>
      <c r="D119" s="766"/>
      <c r="E119" s="262" t="s">
        <v>34</v>
      </c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803"/>
    </row>
    <row r="120" spans="2:18" ht="13.5" customHeight="1">
      <c r="B120" s="815"/>
      <c r="C120" s="766"/>
      <c r="D120" s="766"/>
      <c r="E120" s="262" t="s">
        <v>70</v>
      </c>
      <c r="F120" s="188">
        <v>0</v>
      </c>
      <c r="G120" s="188">
        <v>0</v>
      </c>
      <c r="H120" s="188">
        <v>0</v>
      </c>
      <c r="I120" s="188">
        <v>0</v>
      </c>
      <c r="J120" s="188">
        <v>0</v>
      </c>
      <c r="K120" s="188">
        <v>0</v>
      </c>
      <c r="L120" s="188">
        <v>0</v>
      </c>
      <c r="M120" s="188">
        <v>0</v>
      </c>
      <c r="N120" s="188">
        <v>0</v>
      </c>
      <c r="O120" s="188">
        <v>0</v>
      </c>
      <c r="P120" s="188">
        <v>0</v>
      </c>
      <c r="Q120" s="188">
        <v>0</v>
      </c>
      <c r="R120" s="803"/>
    </row>
    <row r="121" spans="2:18" ht="13.5" customHeight="1" thickBot="1">
      <c r="B121" s="816"/>
      <c r="C121" s="767"/>
      <c r="D121" s="767"/>
      <c r="E121" s="284" t="s">
        <v>21</v>
      </c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804"/>
    </row>
    <row r="122" spans="2:18" ht="13.5" customHeight="1">
      <c r="B122" s="855">
        <v>2</v>
      </c>
      <c r="C122" s="810" t="s">
        <v>73</v>
      </c>
      <c r="D122" s="810" t="s">
        <v>603</v>
      </c>
      <c r="E122" s="273" t="s">
        <v>18</v>
      </c>
      <c r="F122" s="273">
        <f t="shared" ref="F122:G122" si="67">F124+F125+F127</f>
        <v>44615.229999999996</v>
      </c>
      <c r="G122" s="273">
        <f t="shared" si="67"/>
        <v>39125.279999999999</v>
      </c>
      <c r="H122" s="273">
        <f>H124+H125+H127</f>
        <v>7102.2968700000001</v>
      </c>
      <c r="I122" s="273">
        <f t="shared" ref="I122:Q122" si="68">I124+I125+I127</f>
        <v>5450.1824500000002</v>
      </c>
      <c r="J122" s="336">
        <f>J124+J125+J127</f>
        <v>18147.411810000001</v>
      </c>
      <c r="K122" s="380">
        <f t="shared" ref="K122" si="69">K124+K125+K127</f>
        <v>16966.930730000004</v>
      </c>
      <c r="L122" s="421">
        <f>L124+L125+L127</f>
        <v>32595.132870000001</v>
      </c>
      <c r="M122" s="421">
        <f t="shared" ref="M122:N122" si="70">M124+M125+M127</f>
        <v>25924.870500000001</v>
      </c>
      <c r="N122" s="421">
        <f t="shared" si="70"/>
        <v>40844.685809999995</v>
      </c>
      <c r="O122" s="498">
        <f t="shared" ref="O122" si="71">O124+O125+O127</f>
        <v>40804.772530000002</v>
      </c>
      <c r="P122" s="273">
        <f t="shared" si="68"/>
        <v>36486.328000000001</v>
      </c>
      <c r="Q122" s="273">
        <f t="shared" si="68"/>
        <v>36486.328000000001</v>
      </c>
      <c r="R122" s="801" t="s">
        <v>725</v>
      </c>
    </row>
    <row r="123" spans="2:18" ht="13.5" customHeight="1">
      <c r="B123" s="791"/>
      <c r="C123" s="811"/>
      <c r="D123" s="811"/>
      <c r="E123" s="274" t="s">
        <v>19</v>
      </c>
      <c r="F123" s="274"/>
      <c r="G123" s="274"/>
      <c r="H123" s="274"/>
      <c r="I123" s="274"/>
      <c r="J123" s="334"/>
      <c r="K123" s="381"/>
      <c r="L123" s="422"/>
      <c r="M123" s="422"/>
      <c r="N123" s="422"/>
      <c r="O123" s="492"/>
      <c r="P123" s="274"/>
      <c r="Q123" s="274"/>
      <c r="R123" s="801"/>
    </row>
    <row r="124" spans="2:18" ht="13.5" customHeight="1">
      <c r="B124" s="791"/>
      <c r="C124" s="811"/>
      <c r="D124" s="811"/>
      <c r="E124" s="274" t="s">
        <v>29</v>
      </c>
      <c r="F124" s="274">
        <f t="shared" ref="F124:I125" si="72">F131+F166+F194+F222</f>
        <v>9.5</v>
      </c>
      <c r="G124" s="274">
        <f t="shared" si="72"/>
        <v>9.5</v>
      </c>
      <c r="H124" s="274">
        <f t="shared" si="72"/>
        <v>0</v>
      </c>
      <c r="I124" s="274">
        <f t="shared" si="72"/>
        <v>0</v>
      </c>
      <c r="J124" s="334">
        <f>J131+J166+J194+J222+J306</f>
        <v>50</v>
      </c>
      <c r="K124" s="381">
        <f t="shared" ref="K124" si="73">K131+K166+K194+K222+K306</f>
        <v>0</v>
      </c>
      <c r="L124" s="422">
        <f t="shared" ref="L124:N124" si="74">L131+L166+L194+L222+L306</f>
        <v>50</v>
      </c>
      <c r="M124" s="422">
        <f t="shared" si="74"/>
        <v>50</v>
      </c>
      <c r="N124" s="422">
        <f t="shared" si="74"/>
        <v>59.2</v>
      </c>
      <c r="O124" s="492">
        <f t="shared" ref="O124" si="75">O131+O166+O194+O222+O306</f>
        <v>59.2</v>
      </c>
      <c r="P124" s="274">
        <f>P131+P166+P194+P222</f>
        <v>0</v>
      </c>
      <c r="Q124" s="274">
        <f>Q131+Q166+Q194+Q222</f>
        <v>0</v>
      </c>
      <c r="R124" s="801"/>
    </row>
    <row r="125" spans="2:18" ht="13.5" customHeight="1">
      <c r="B125" s="791"/>
      <c r="C125" s="811"/>
      <c r="D125" s="811"/>
      <c r="E125" s="274" t="s">
        <v>20</v>
      </c>
      <c r="F125" s="274">
        <f t="shared" si="72"/>
        <v>886.17</v>
      </c>
      <c r="G125" s="274">
        <f t="shared" si="72"/>
        <v>886.17</v>
      </c>
      <c r="H125" s="274">
        <f t="shared" si="72"/>
        <v>0</v>
      </c>
      <c r="I125" s="274">
        <f t="shared" si="72"/>
        <v>0</v>
      </c>
      <c r="J125" s="334">
        <f>J132+J167+J195+J223+J307</f>
        <v>517.49</v>
      </c>
      <c r="K125" s="381">
        <f t="shared" ref="K125" si="76">K132+K167+K195+K223+K307</f>
        <v>517.49</v>
      </c>
      <c r="L125" s="422">
        <f t="shared" ref="L125:N125" si="77">L132+L167+L195+L223+L307</f>
        <v>517.49</v>
      </c>
      <c r="M125" s="422">
        <f t="shared" si="77"/>
        <v>517.49</v>
      </c>
      <c r="N125" s="422">
        <f t="shared" si="77"/>
        <v>1154.8146899999999</v>
      </c>
      <c r="O125" s="492">
        <f t="shared" ref="O125" si="78">O132+O167+O195+O223+O307</f>
        <v>1154.8146899999999</v>
      </c>
      <c r="P125" s="274">
        <f>P132+P167+P195+P223</f>
        <v>0</v>
      </c>
      <c r="Q125" s="274">
        <f>Q132+Q167+Q195+Q223</f>
        <v>0</v>
      </c>
      <c r="R125" s="801"/>
    </row>
    <row r="126" spans="2:18" ht="13.5" customHeight="1">
      <c r="B126" s="791"/>
      <c r="C126" s="811"/>
      <c r="D126" s="811"/>
      <c r="E126" s="274" t="s">
        <v>34</v>
      </c>
      <c r="F126" s="274"/>
      <c r="G126" s="274"/>
      <c r="H126" s="274"/>
      <c r="I126" s="274"/>
      <c r="J126" s="334"/>
      <c r="K126" s="381"/>
      <c r="L126" s="422"/>
      <c r="M126" s="422"/>
      <c r="N126" s="422"/>
      <c r="O126" s="492"/>
      <c r="P126" s="274"/>
      <c r="Q126" s="274"/>
      <c r="R126" s="801"/>
    </row>
    <row r="127" spans="2:18" ht="13.5" customHeight="1">
      <c r="B127" s="791"/>
      <c r="C127" s="811"/>
      <c r="D127" s="811"/>
      <c r="E127" s="274" t="s">
        <v>70</v>
      </c>
      <c r="F127" s="274">
        <f>F134+F169+F197+F225</f>
        <v>43719.56</v>
      </c>
      <c r="G127" s="274">
        <f>G134+G169+G197+G225</f>
        <v>38229.61</v>
      </c>
      <c r="H127" s="274">
        <f>H134+H169+H197+H225</f>
        <v>7102.2968700000001</v>
      </c>
      <c r="I127" s="274">
        <f>I134+I169+I197+I225</f>
        <v>5450.1824500000002</v>
      </c>
      <c r="J127" s="334">
        <f>J134+J169+J197+J225+J309</f>
        <v>17579.92181</v>
      </c>
      <c r="K127" s="381">
        <f t="shared" ref="K127" si="79">K134+K169+K197+K225+K309</f>
        <v>16449.440730000002</v>
      </c>
      <c r="L127" s="422">
        <f t="shared" ref="L127:N127" si="80">L134+L169+L197+L225+L309</f>
        <v>32027.64287</v>
      </c>
      <c r="M127" s="422">
        <f t="shared" si="80"/>
        <v>25357.380499999999</v>
      </c>
      <c r="N127" s="422">
        <f t="shared" si="80"/>
        <v>39630.671119999999</v>
      </c>
      <c r="O127" s="492">
        <f t="shared" ref="O127" si="81">O134+O169+O197+O225+O309</f>
        <v>39590.757840000006</v>
      </c>
      <c r="P127" s="274">
        <f>P134+P169+P197+P225</f>
        <v>36486.328000000001</v>
      </c>
      <c r="Q127" s="274">
        <f>Q134+Q169+Q197+Q225</f>
        <v>36486.328000000001</v>
      </c>
      <c r="R127" s="801"/>
    </row>
    <row r="128" spans="2:18" ht="13.5" customHeight="1" thickBot="1">
      <c r="B128" s="792"/>
      <c r="C128" s="812"/>
      <c r="D128" s="812"/>
      <c r="E128" s="293" t="s">
        <v>21</v>
      </c>
      <c r="F128" s="293"/>
      <c r="G128" s="293"/>
      <c r="H128" s="293"/>
      <c r="I128" s="293"/>
      <c r="J128" s="335"/>
      <c r="K128" s="382"/>
      <c r="L128" s="423"/>
      <c r="M128" s="423"/>
      <c r="N128" s="423"/>
      <c r="O128" s="493"/>
      <c r="P128" s="293"/>
      <c r="Q128" s="293"/>
      <c r="R128" s="729"/>
    </row>
    <row r="129" spans="1:18" ht="13.5" customHeight="1">
      <c r="B129" s="819" t="s">
        <v>120</v>
      </c>
      <c r="C129" s="814" t="s">
        <v>106</v>
      </c>
      <c r="D129" s="814" t="s">
        <v>93</v>
      </c>
      <c r="E129" s="276" t="s">
        <v>18</v>
      </c>
      <c r="F129" s="187">
        <v>3749.43</v>
      </c>
      <c r="G129" s="187">
        <v>3412.71</v>
      </c>
      <c r="H129" s="187">
        <f>H131+H132+H134</f>
        <v>974.37598000000003</v>
      </c>
      <c r="I129" s="187">
        <f t="shared" ref="I129" si="82">I131+I132+I134</f>
        <v>603</v>
      </c>
      <c r="J129" s="187">
        <f>J131+J132+J134</f>
        <v>2194.3812699999999</v>
      </c>
      <c r="K129" s="187">
        <f t="shared" ref="K129:N129" si="83">K131+K132+K134</f>
        <v>1777.0227299999999</v>
      </c>
      <c r="L129" s="187">
        <f t="shared" ref="L129:M129" si="84">L131+L132+L134</f>
        <v>4073.39318</v>
      </c>
      <c r="M129" s="187">
        <f t="shared" si="84"/>
        <v>3525.61897</v>
      </c>
      <c r="N129" s="187">
        <f t="shared" si="83"/>
        <v>4587.2853300000006</v>
      </c>
      <c r="O129" s="187">
        <f t="shared" ref="O129:Q129" si="85">O131+O132+O134</f>
        <v>4587.2853300000006</v>
      </c>
      <c r="P129" s="187">
        <f t="shared" si="85"/>
        <v>4165.4409999999998</v>
      </c>
      <c r="Q129" s="187">
        <f t="shared" si="85"/>
        <v>4165.4409999999998</v>
      </c>
      <c r="R129" s="802"/>
    </row>
    <row r="130" spans="1:18" ht="13.5" customHeight="1">
      <c r="B130" s="820"/>
      <c r="C130" s="763"/>
      <c r="D130" s="763"/>
      <c r="E130" s="262" t="s">
        <v>19</v>
      </c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803"/>
    </row>
    <row r="131" spans="1:18" ht="13.5" customHeight="1">
      <c r="B131" s="820"/>
      <c r="C131" s="763"/>
      <c r="D131" s="763"/>
      <c r="E131" s="262" t="s">
        <v>29</v>
      </c>
      <c r="F131" s="188">
        <v>0</v>
      </c>
      <c r="G131" s="188">
        <v>0</v>
      </c>
      <c r="H131" s="188">
        <f>H138+H145</f>
        <v>0</v>
      </c>
      <c r="I131" s="188">
        <f t="shared" ref="I131" si="86">I138+I145</f>
        <v>0</v>
      </c>
      <c r="J131" s="188">
        <f>J138+J145+J159</f>
        <v>0</v>
      </c>
      <c r="K131" s="188">
        <f t="shared" ref="K131" si="87">K138+K145+K159</f>
        <v>0</v>
      </c>
      <c r="L131" s="188">
        <f t="shared" ref="L131:M131" si="88">L138+L145+L159</f>
        <v>0</v>
      </c>
      <c r="M131" s="188">
        <f t="shared" si="88"/>
        <v>0</v>
      </c>
      <c r="N131" s="188">
        <f>N138+N145+N152+N159</f>
        <v>0</v>
      </c>
      <c r="O131" s="188">
        <f t="shared" ref="O131:Q131" si="89">O138+O145+O152+O159</f>
        <v>0</v>
      </c>
      <c r="P131" s="188">
        <f t="shared" si="89"/>
        <v>0</v>
      </c>
      <c r="Q131" s="188">
        <f t="shared" si="89"/>
        <v>0</v>
      </c>
      <c r="R131" s="803"/>
    </row>
    <row r="132" spans="1:18" ht="13.5" customHeight="1">
      <c r="B132" s="820"/>
      <c r="C132" s="763"/>
      <c r="D132" s="763"/>
      <c r="E132" s="262" t="s">
        <v>20</v>
      </c>
      <c r="F132" s="188">
        <v>51.62</v>
      </c>
      <c r="G132" s="188">
        <v>51.62</v>
      </c>
      <c r="H132" s="188">
        <f>H139+H146</f>
        <v>0</v>
      </c>
      <c r="I132" s="188">
        <f t="shared" ref="I132" si="90">I139+I146</f>
        <v>0</v>
      </c>
      <c r="J132" s="188">
        <f>J139+J146+J160</f>
        <v>13.007999999999999</v>
      </c>
      <c r="K132" s="188">
        <f t="shared" ref="K132" si="91">K139+K146+K160</f>
        <v>13.007999999999999</v>
      </c>
      <c r="L132" s="188">
        <f t="shared" ref="L132:M132" si="92">L139+L146+L160</f>
        <v>13.007999999999999</v>
      </c>
      <c r="M132" s="188">
        <f t="shared" si="92"/>
        <v>13.007999999999999</v>
      </c>
      <c r="N132" s="188">
        <f>N139+N146+N153+N160</f>
        <v>19.946999999999999</v>
      </c>
      <c r="O132" s="188">
        <f t="shared" ref="O132:Q132" si="93">O139+O146+O153+O160</f>
        <v>19.946999999999999</v>
      </c>
      <c r="P132" s="188">
        <f t="shared" si="93"/>
        <v>0</v>
      </c>
      <c r="Q132" s="188">
        <f t="shared" si="93"/>
        <v>0</v>
      </c>
      <c r="R132" s="803"/>
    </row>
    <row r="133" spans="1:18" ht="13.5" customHeight="1">
      <c r="B133" s="820"/>
      <c r="C133" s="763"/>
      <c r="D133" s="763"/>
      <c r="E133" s="262" t="s">
        <v>34</v>
      </c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803"/>
    </row>
    <row r="134" spans="1:18" ht="13.5" customHeight="1">
      <c r="B134" s="820"/>
      <c r="C134" s="763"/>
      <c r="D134" s="763"/>
      <c r="E134" s="262" t="s">
        <v>70</v>
      </c>
      <c r="F134" s="188">
        <v>3697.81</v>
      </c>
      <c r="G134" s="188">
        <v>3361.09</v>
      </c>
      <c r="H134" s="188">
        <f>H141+H148</f>
        <v>974.37598000000003</v>
      </c>
      <c r="I134" s="188">
        <f t="shared" ref="I134" si="94">I141+I148</f>
        <v>603</v>
      </c>
      <c r="J134" s="188">
        <f>J141+J148+J162</f>
        <v>2181.37327</v>
      </c>
      <c r="K134" s="188">
        <f t="shared" ref="K134" si="95">K141+K148+K162</f>
        <v>1764.0147299999999</v>
      </c>
      <c r="L134" s="188">
        <f t="shared" ref="L134:M134" si="96">L141+L148+L162</f>
        <v>4060.3851800000002</v>
      </c>
      <c r="M134" s="188">
        <f t="shared" si="96"/>
        <v>3512.6109700000002</v>
      </c>
      <c r="N134" s="188">
        <f>N141+N148+N155+N162</f>
        <v>4567.3383300000005</v>
      </c>
      <c r="O134" s="188">
        <f t="shared" ref="O134:Q134" si="97">O141+O148+O155+O162</f>
        <v>4567.3383300000005</v>
      </c>
      <c r="P134" s="188">
        <f t="shared" si="97"/>
        <v>4165.4409999999998</v>
      </c>
      <c r="Q134" s="188">
        <f t="shared" si="97"/>
        <v>4165.4409999999998</v>
      </c>
      <c r="R134" s="803"/>
    </row>
    <row r="135" spans="1:18" ht="13.5" customHeight="1" thickBot="1">
      <c r="B135" s="821"/>
      <c r="C135" s="764"/>
      <c r="D135" s="764"/>
      <c r="E135" s="284" t="s">
        <v>21</v>
      </c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804"/>
    </row>
    <row r="136" spans="1:18" ht="13.5" customHeight="1">
      <c r="B136" s="781"/>
      <c r="C136" s="759" t="s">
        <v>170</v>
      </c>
      <c r="D136" s="761" t="s">
        <v>340</v>
      </c>
      <c r="E136" s="279" t="s">
        <v>18</v>
      </c>
      <c r="F136" s="197"/>
      <c r="G136" s="197"/>
      <c r="H136" s="312">
        <v>331.15829000000002</v>
      </c>
      <c r="I136" s="312">
        <v>181</v>
      </c>
      <c r="J136" s="184">
        <v>741.37689999999998</v>
      </c>
      <c r="K136" s="184">
        <v>561.06174999999996</v>
      </c>
      <c r="L136" s="264">
        <v>1230.1452400000001</v>
      </c>
      <c r="M136" s="264">
        <v>1007.38803</v>
      </c>
      <c r="N136" s="261">
        <v>1532.7305200000001</v>
      </c>
      <c r="O136" s="261">
        <v>1532.7305200000001</v>
      </c>
      <c r="P136" s="189">
        <v>1268.0640000000001</v>
      </c>
      <c r="Q136" s="189">
        <v>1268.0640000000001</v>
      </c>
      <c r="R136" s="120"/>
    </row>
    <row r="137" spans="1:18" ht="13.5" customHeight="1">
      <c r="B137" s="782"/>
      <c r="C137" s="760"/>
      <c r="D137" s="753"/>
      <c r="E137" s="263" t="s">
        <v>19</v>
      </c>
      <c r="F137" s="184"/>
      <c r="G137" s="184"/>
      <c r="H137" s="313"/>
      <c r="I137" s="313"/>
      <c r="J137" s="405"/>
      <c r="K137" s="405"/>
      <c r="L137" s="482"/>
      <c r="M137" s="482"/>
      <c r="N137" s="261"/>
      <c r="O137" s="261"/>
      <c r="P137" s="184"/>
      <c r="Q137" s="184"/>
      <c r="R137" s="121"/>
    </row>
    <row r="138" spans="1:18" ht="13.5" customHeight="1">
      <c r="B138" s="782"/>
      <c r="C138" s="760"/>
      <c r="D138" s="753"/>
      <c r="E138" s="263" t="s">
        <v>29</v>
      </c>
      <c r="F138" s="184"/>
      <c r="G138" s="184"/>
      <c r="H138" s="313">
        <v>0</v>
      </c>
      <c r="I138" s="313">
        <v>0</v>
      </c>
      <c r="J138" s="405">
        <v>0</v>
      </c>
      <c r="K138" s="405">
        <v>0</v>
      </c>
      <c r="L138" s="482">
        <v>0</v>
      </c>
      <c r="M138" s="482">
        <v>0</v>
      </c>
      <c r="N138" s="261">
        <v>0</v>
      </c>
      <c r="O138" s="261">
        <v>0</v>
      </c>
      <c r="P138" s="184">
        <v>0</v>
      </c>
      <c r="Q138" s="184">
        <v>0</v>
      </c>
      <c r="R138" s="121"/>
    </row>
    <row r="139" spans="1:18" ht="13.5" customHeight="1">
      <c r="B139" s="782"/>
      <c r="C139" s="760"/>
      <c r="D139" s="753"/>
      <c r="E139" s="263" t="s">
        <v>20</v>
      </c>
      <c r="F139" s="184"/>
      <c r="G139" s="184"/>
      <c r="H139" s="313">
        <v>0</v>
      </c>
      <c r="I139" s="313">
        <v>0</v>
      </c>
      <c r="J139" s="405">
        <v>0</v>
      </c>
      <c r="K139" s="405">
        <v>0</v>
      </c>
      <c r="L139" s="482">
        <v>0</v>
      </c>
      <c r="M139" s="482">
        <v>0</v>
      </c>
      <c r="N139" s="261">
        <v>0</v>
      </c>
      <c r="O139" s="261">
        <v>0</v>
      </c>
      <c r="P139" s="184">
        <v>0</v>
      </c>
      <c r="Q139" s="184">
        <v>0</v>
      </c>
      <c r="R139" s="121"/>
    </row>
    <row r="140" spans="1:18" ht="13.5" customHeight="1">
      <c r="B140" s="782"/>
      <c r="C140" s="760"/>
      <c r="D140" s="753"/>
      <c r="E140" s="263" t="s">
        <v>34</v>
      </c>
      <c r="F140" s="184"/>
      <c r="G140" s="184"/>
      <c r="H140" s="313"/>
      <c r="I140" s="313"/>
      <c r="J140" s="405"/>
      <c r="K140" s="405"/>
      <c r="L140" s="482"/>
      <c r="M140" s="482"/>
      <c r="N140" s="261"/>
      <c r="O140" s="261"/>
      <c r="P140" s="184"/>
      <c r="Q140" s="184"/>
      <c r="R140" s="121"/>
    </row>
    <row r="141" spans="1:18" ht="13.5" customHeight="1">
      <c r="B141" s="782"/>
      <c r="C141" s="760"/>
      <c r="D141" s="753"/>
      <c r="E141" s="263" t="s">
        <v>70</v>
      </c>
      <c r="F141" s="184"/>
      <c r="G141" s="184"/>
      <c r="H141" s="313">
        <v>331.15829000000002</v>
      </c>
      <c r="I141" s="313">
        <v>181</v>
      </c>
      <c r="J141" s="184">
        <v>741.37689999999998</v>
      </c>
      <c r="K141" s="184">
        <v>561.06174999999996</v>
      </c>
      <c r="L141" s="264">
        <v>1230.1452400000001</v>
      </c>
      <c r="M141" s="264">
        <v>1007.38803</v>
      </c>
      <c r="N141" s="261">
        <v>1532.7305200000001</v>
      </c>
      <c r="O141" s="261">
        <v>1532.7305200000001</v>
      </c>
      <c r="P141" s="184">
        <v>1268.0640000000001</v>
      </c>
      <c r="Q141" s="184">
        <v>1268.0640000000001</v>
      </c>
      <c r="R141" s="121"/>
    </row>
    <row r="142" spans="1:18" ht="13.5" customHeight="1" thickBot="1">
      <c r="B142" s="782"/>
      <c r="C142" s="760"/>
      <c r="D142" s="769"/>
      <c r="E142" s="289" t="s">
        <v>21</v>
      </c>
      <c r="F142" s="185"/>
      <c r="G142" s="185"/>
      <c r="H142" s="212"/>
      <c r="I142" s="212"/>
      <c r="J142" s="406"/>
      <c r="K142" s="406"/>
      <c r="L142" s="488"/>
      <c r="M142" s="488"/>
      <c r="N142" s="269"/>
      <c r="O142" s="269"/>
      <c r="P142" s="185"/>
      <c r="Q142" s="185"/>
      <c r="R142" s="130"/>
    </row>
    <row r="143" spans="1:18" ht="13.5" customHeight="1">
      <c r="A143" s="181"/>
      <c r="B143" s="781"/>
      <c r="C143" s="856" t="s">
        <v>166</v>
      </c>
      <c r="D143" s="757" t="s">
        <v>341</v>
      </c>
      <c r="E143" s="508" t="s">
        <v>18</v>
      </c>
      <c r="F143" s="197"/>
      <c r="G143" s="197"/>
      <c r="H143" s="489">
        <v>643.21768999999995</v>
      </c>
      <c r="I143" s="489">
        <v>422</v>
      </c>
      <c r="J143" s="197">
        <v>1439.9963700000001</v>
      </c>
      <c r="K143" s="197">
        <v>1202.95298</v>
      </c>
      <c r="L143" s="353">
        <v>2830.2399399999999</v>
      </c>
      <c r="M143" s="353">
        <v>2505.2229400000001</v>
      </c>
      <c r="N143" s="351">
        <v>3000.6178100000002</v>
      </c>
      <c r="O143" s="351">
        <v>3000.6178100000002</v>
      </c>
      <c r="P143" s="489">
        <v>2897.377</v>
      </c>
      <c r="Q143" s="489">
        <v>2897.377</v>
      </c>
      <c r="R143" s="113"/>
    </row>
    <row r="144" spans="1:18" ht="13.5" customHeight="1">
      <c r="A144" s="182"/>
      <c r="B144" s="782"/>
      <c r="C144" s="857"/>
      <c r="D144" s="758"/>
      <c r="E144" s="509" t="s">
        <v>19</v>
      </c>
      <c r="F144" s="184"/>
      <c r="G144" s="184"/>
      <c r="H144" s="482"/>
      <c r="I144" s="482"/>
      <c r="J144" s="482"/>
      <c r="K144" s="482"/>
      <c r="L144" s="482"/>
      <c r="M144" s="482"/>
      <c r="N144" s="261"/>
      <c r="O144" s="261"/>
      <c r="P144" s="203"/>
      <c r="Q144" s="203"/>
      <c r="R144" s="114"/>
    </row>
    <row r="145" spans="1:18" ht="13.5" customHeight="1">
      <c r="A145" s="182"/>
      <c r="B145" s="782"/>
      <c r="C145" s="857"/>
      <c r="D145" s="758"/>
      <c r="E145" s="509" t="s">
        <v>29</v>
      </c>
      <c r="F145" s="184"/>
      <c r="G145" s="184"/>
      <c r="H145" s="482">
        <v>0</v>
      </c>
      <c r="I145" s="482">
        <v>0</v>
      </c>
      <c r="J145" s="482">
        <v>0</v>
      </c>
      <c r="K145" s="482">
        <v>0</v>
      </c>
      <c r="L145" s="482">
        <v>0</v>
      </c>
      <c r="M145" s="482">
        <v>0</v>
      </c>
      <c r="N145" s="261">
        <v>0</v>
      </c>
      <c r="O145" s="261">
        <v>0</v>
      </c>
      <c r="P145" s="203">
        <v>0</v>
      </c>
      <c r="Q145" s="203">
        <v>0</v>
      </c>
      <c r="R145" s="114"/>
    </row>
    <row r="146" spans="1:18" ht="13.5" customHeight="1">
      <c r="A146" s="182"/>
      <c r="B146" s="782"/>
      <c r="C146" s="857"/>
      <c r="D146" s="758"/>
      <c r="E146" s="509" t="s">
        <v>20</v>
      </c>
      <c r="F146" s="184"/>
      <c r="G146" s="184"/>
      <c r="H146" s="482">
        <v>0</v>
      </c>
      <c r="I146" s="482">
        <v>0</v>
      </c>
      <c r="J146" s="482">
        <v>0</v>
      </c>
      <c r="K146" s="482">
        <v>0</v>
      </c>
      <c r="L146" s="482">
        <v>0</v>
      </c>
      <c r="M146" s="482">
        <v>0</v>
      </c>
      <c r="N146" s="261">
        <v>0</v>
      </c>
      <c r="O146" s="261">
        <v>0</v>
      </c>
      <c r="P146" s="203">
        <v>0</v>
      </c>
      <c r="Q146" s="203">
        <v>0</v>
      </c>
      <c r="R146" s="114"/>
    </row>
    <row r="147" spans="1:18" ht="13.5" customHeight="1">
      <c r="A147" s="182"/>
      <c r="B147" s="782"/>
      <c r="C147" s="857"/>
      <c r="D147" s="758"/>
      <c r="E147" s="509" t="s">
        <v>34</v>
      </c>
      <c r="F147" s="184"/>
      <c r="G147" s="184"/>
      <c r="H147" s="482"/>
      <c r="I147" s="482"/>
      <c r="J147" s="482"/>
      <c r="K147" s="482"/>
      <c r="L147" s="482"/>
      <c r="M147" s="482"/>
      <c r="N147" s="261"/>
      <c r="O147" s="261"/>
      <c r="P147" s="203"/>
      <c r="Q147" s="203"/>
      <c r="R147" s="114"/>
    </row>
    <row r="148" spans="1:18" ht="13.5" customHeight="1">
      <c r="A148" s="182"/>
      <c r="B148" s="782"/>
      <c r="C148" s="857"/>
      <c r="D148" s="758"/>
      <c r="E148" s="509" t="s">
        <v>70</v>
      </c>
      <c r="F148" s="184"/>
      <c r="G148" s="184"/>
      <c r="H148" s="482">
        <v>643.21768999999995</v>
      </c>
      <c r="I148" s="482">
        <v>422</v>
      </c>
      <c r="J148" s="184">
        <v>1439.9963700000001</v>
      </c>
      <c r="K148" s="184">
        <v>1202.95298</v>
      </c>
      <c r="L148" s="264">
        <v>2830.2399399999999</v>
      </c>
      <c r="M148" s="264">
        <v>2505.2229400000001</v>
      </c>
      <c r="N148" s="261">
        <v>3000.6178100000002</v>
      </c>
      <c r="O148" s="261">
        <v>3000.6178100000002</v>
      </c>
      <c r="P148" s="203">
        <v>2897.377</v>
      </c>
      <c r="Q148" s="203">
        <v>2897.377</v>
      </c>
      <c r="R148" s="114"/>
    </row>
    <row r="149" spans="1:18" ht="13.5" customHeight="1" thickBot="1">
      <c r="A149" s="183"/>
      <c r="B149" s="782"/>
      <c r="C149" s="857"/>
      <c r="D149" s="758"/>
      <c r="E149" s="510" t="s">
        <v>21</v>
      </c>
      <c r="F149" s="194"/>
      <c r="G149" s="194"/>
      <c r="H149" s="483"/>
      <c r="I149" s="483"/>
      <c r="J149" s="483"/>
      <c r="K149" s="483"/>
      <c r="L149" s="483"/>
      <c r="M149" s="483"/>
      <c r="N149" s="294"/>
      <c r="O149" s="294"/>
      <c r="P149" s="210"/>
      <c r="Q149" s="210"/>
      <c r="R149" s="115"/>
    </row>
    <row r="150" spans="1:18" s="476" customFormat="1" ht="13.5" customHeight="1">
      <c r="A150" s="74"/>
      <c r="B150" s="783"/>
      <c r="C150" s="858"/>
      <c r="D150" s="646"/>
      <c r="E150" s="508" t="s">
        <v>18</v>
      </c>
      <c r="F150" s="197"/>
      <c r="G150" s="197"/>
      <c r="H150" s="489">
        <v>0</v>
      </c>
      <c r="I150" s="489">
        <v>0</v>
      </c>
      <c r="J150" s="489">
        <v>0</v>
      </c>
      <c r="K150" s="489">
        <v>0</v>
      </c>
      <c r="L150" s="489">
        <v>0</v>
      </c>
      <c r="M150" s="489">
        <v>0</v>
      </c>
      <c r="N150" s="351">
        <v>33.99</v>
      </c>
      <c r="O150" s="351">
        <v>33.99</v>
      </c>
      <c r="P150" s="211">
        <v>0</v>
      </c>
      <c r="Q150" s="211">
        <v>0</v>
      </c>
      <c r="R150" s="113"/>
    </row>
    <row r="151" spans="1:18" s="476" customFormat="1" ht="13.5" customHeight="1">
      <c r="A151" s="74"/>
      <c r="B151" s="783"/>
      <c r="C151" s="858"/>
      <c r="D151" s="646"/>
      <c r="E151" s="509" t="s">
        <v>19</v>
      </c>
      <c r="F151" s="184"/>
      <c r="G151" s="184"/>
      <c r="H151" s="482"/>
      <c r="I151" s="482"/>
      <c r="J151" s="482"/>
      <c r="K151" s="482"/>
      <c r="L151" s="482"/>
      <c r="M151" s="482"/>
      <c r="N151" s="261"/>
      <c r="O151" s="261"/>
      <c r="P151" s="203"/>
      <c r="Q151" s="203"/>
      <c r="R151" s="114"/>
    </row>
    <row r="152" spans="1:18" s="476" customFormat="1" ht="13.5" customHeight="1">
      <c r="A152" s="74"/>
      <c r="B152" s="783"/>
      <c r="C152" s="858"/>
      <c r="D152" s="646"/>
      <c r="E152" s="509" t="s">
        <v>29</v>
      </c>
      <c r="F152" s="184"/>
      <c r="G152" s="184"/>
      <c r="H152" s="482">
        <v>0</v>
      </c>
      <c r="I152" s="482">
        <v>0</v>
      </c>
      <c r="J152" s="482">
        <v>0</v>
      </c>
      <c r="K152" s="482">
        <v>0</v>
      </c>
      <c r="L152" s="482">
        <v>0</v>
      </c>
      <c r="M152" s="482">
        <v>0</v>
      </c>
      <c r="N152" s="261">
        <v>0</v>
      </c>
      <c r="O152" s="261">
        <v>0</v>
      </c>
      <c r="P152" s="203">
        <v>0</v>
      </c>
      <c r="Q152" s="203">
        <v>0</v>
      </c>
      <c r="R152" s="114"/>
    </row>
    <row r="153" spans="1:18" s="476" customFormat="1" ht="13.5" customHeight="1">
      <c r="A153" s="74"/>
      <c r="B153" s="783"/>
      <c r="C153" s="858"/>
      <c r="D153" s="646"/>
      <c r="E153" s="509" t="s">
        <v>20</v>
      </c>
      <c r="F153" s="184"/>
      <c r="G153" s="184"/>
      <c r="H153" s="482">
        <v>0</v>
      </c>
      <c r="I153" s="482">
        <v>0</v>
      </c>
      <c r="J153" s="482">
        <v>0</v>
      </c>
      <c r="K153" s="482">
        <v>0</v>
      </c>
      <c r="L153" s="482">
        <v>0</v>
      </c>
      <c r="M153" s="482">
        <v>0</v>
      </c>
      <c r="N153" s="261">
        <v>0</v>
      </c>
      <c r="O153" s="261">
        <v>0</v>
      </c>
      <c r="P153" s="203">
        <v>0</v>
      </c>
      <c r="Q153" s="203">
        <v>0</v>
      </c>
      <c r="R153" s="114"/>
    </row>
    <row r="154" spans="1:18" s="476" customFormat="1" ht="13.5" customHeight="1">
      <c r="A154" s="74"/>
      <c r="B154" s="783"/>
      <c r="C154" s="858"/>
      <c r="D154" s="646"/>
      <c r="E154" s="509" t="s">
        <v>34</v>
      </c>
      <c r="F154" s="184"/>
      <c r="G154" s="184"/>
      <c r="H154" s="482"/>
      <c r="I154" s="482"/>
      <c r="J154" s="482"/>
      <c r="K154" s="482"/>
      <c r="L154" s="482"/>
      <c r="M154" s="482"/>
      <c r="N154" s="261"/>
      <c r="O154" s="261"/>
      <c r="P154" s="203"/>
      <c r="Q154" s="203"/>
      <c r="R154" s="114"/>
    </row>
    <row r="155" spans="1:18" s="476" customFormat="1" ht="13.5" customHeight="1">
      <c r="A155" s="74"/>
      <c r="B155" s="783"/>
      <c r="C155" s="858"/>
      <c r="D155" s="646"/>
      <c r="E155" s="509" t="s">
        <v>70</v>
      </c>
      <c r="F155" s="184"/>
      <c r="G155" s="184"/>
      <c r="H155" s="482">
        <v>0</v>
      </c>
      <c r="I155" s="482">
        <v>0</v>
      </c>
      <c r="J155" s="482">
        <v>0</v>
      </c>
      <c r="K155" s="482">
        <v>0</v>
      </c>
      <c r="L155" s="482">
        <v>0</v>
      </c>
      <c r="M155" s="482">
        <v>0</v>
      </c>
      <c r="N155" s="261">
        <v>33.99</v>
      </c>
      <c r="O155" s="261">
        <v>33.99</v>
      </c>
      <c r="P155" s="203">
        <v>0</v>
      </c>
      <c r="Q155" s="203">
        <v>0</v>
      </c>
      <c r="R155" s="114"/>
    </row>
    <row r="156" spans="1:18" s="476" customFormat="1" ht="13.5" customHeight="1" thickBot="1">
      <c r="A156" s="74"/>
      <c r="B156" s="784"/>
      <c r="C156" s="859"/>
      <c r="D156" s="748"/>
      <c r="E156" s="510" t="s">
        <v>21</v>
      </c>
      <c r="F156" s="194"/>
      <c r="G156" s="194"/>
      <c r="H156" s="483"/>
      <c r="I156" s="483"/>
      <c r="J156" s="483"/>
      <c r="K156" s="483"/>
      <c r="L156" s="483"/>
      <c r="M156" s="483"/>
      <c r="N156" s="294"/>
      <c r="O156" s="294"/>
      <c r="P156" s="210"/>
      <c r="Q156" s="210"/>
      <c r="R156" s="115"/>
    </row>
    <row r="157" spans="1:18" s="308" customFormat="1" ht="13.5" customHeight="1">
      <c r="A157" s="74"/>
      <c r="B157" s="773"/>
      <c r="C157" s="776" t="s">
        <v>167</v>
      </c>
      <c r="D157" s="654" t="s">
        <v>731</v>
      </c>
      <c r="E157" s="484" t="s">
        <v>18</v>
      </c>
      <c r="F157" s="195"/>
      <c r="G157" s="195"/>
      <c r="H157" s="481">
        <v>0</v>
      </c>
      <c r="I157" s="481">
        <v>0</v>
      </c>
      <c r="J157" s="195">
        <v>13.007999999999999</v>
      </c>
      <c r="K157" s="195">
        <v>13.007999999999999</v>
      </c>
      <c r="L157" s="354">
        <v>13.007999999999999</v>
      </c>
      <c r="M157" s="354">
        <v>13.007999999999999</v>
      </c>
      <c r="N157" s="261">
        <v>19.946999999999999</v>
      </c>
      <c r="O157" s="261">
        <v>19.946999999999999</v>
      </c>
      <c r="P157" s="205">
        <v>0</v>
      </c>
      <c r="Q157" s="205">
        <v>0</v>
      </c>
      <c r="R157" s="117"/>
    </row>
    <row r="158" spans="1:18" s="308" customFormat="1" ht="13.5" customHeight="1">
      <c r="A158" s="74"/>
      <c r="B158" s="774"/>
      <c r="C158" s="756"/>
      <c r="D158" s="654"/>
      <c r="E158" s="485" t="s">
        <v>19</v>
      </c>
      <c r="F158" s="184"/>
      <c r="G158" s="184"/>
      <c r="H158" s="313"/>
      <c r="I158" s="313"/>
      <c r="J158" s="405"/>
      <c r="K158" s="405"/>
      <c r="L158" s="482"/>
      <c r="M158" s="482"/>
      <c r="N158" s="261"/>
      <c r="O158" s="261"/>
      <c r="P158" s="203"/>
      <c r="Q158" s="203"/>
      <c r="R158" s="114"/>
    </row>
    <row r="159" spans="1:18" s="308" customFormat="1" ht="13.5" customHeight="1">
      <c r="A159" s="74"/>
      <c r="B159" s="774"/>
      <c r="C159" s="756"/>
      <c r="D159" s="654"/>
      <c r="E159" s="485" t="s">
        <v>29</v>
      </c>
      <c r="F159" s="184"/>
      <c r="G159" s="184"/>
      <c r="H159" s="313">
        <v>0</v>
      </c>
      <c r="I159" s="313">
        <v>0</v>
      </c>
      <c r="J159" s="405">
        <v>0</v>
      </c>
      <c r="K159" s="405">
        <v>0</v>
      </c>
      <c r="L159" s="482">
        <v>0</v>
      </c>
      <c r="M159" s="482">
        <v>0</v>
      </c>
      <c r="N159" s="261">
        <v>0</v>
      </c>
      <c r="O159" s="261">
        <v>0</v>
      </c>
      <c r="P159" s="203">
        <v>0</v>
      </c>
      <c r="Q159" s="203">
        <v>0</v>
      </c>
      <c r="R159" s="114"/>
    </row>
    <row r="160" spans="1:18" s="308" customFormat="1" ht="13.5" customHeight="1">
      <c r="A160" s="74"/>
      <c r="B160" s="774"/>
      <c r="C160" s="756"/>
      <c r="D160" s="654"/>
      <c r="E160" s="485" t="s">
        <v>20</v>
      </c>
      <c r="F160" s="184"/>
      <c r="G160" s="184"/>
      <c r="H160" s="313">
        <v>0</v>
      </c>
      <c r="I160" s="313">
        <v>0</v>
      </c>
      <c r="J160" s="184">
        <v>13.007999999999999</v>
      </c>
      <c r="K160" s="184">
        <v>13.007999999999999</v>
      </c>
      <c r="L160" s="264">
        <v>13.007999999999999</v>
      </c>
      <c r="M160" s="264">
        <v>13.007999999999999</v>
      </c>
      <c r="N160" s="261">
        <v>19.946999999999999</v>
      </c>
      <c r="O160" s="261">
        <v>19.946999999999999</v>
      </c>
      <c r="P160" s="203">
        <v>0</v>
      </c>
      <c r="Q160" s="203">
        <v>0</v>
      </c>
      <c r="R160" s="114"/>
    </row>
    <row r="161" spans="1:18" s="308" customFormat="1" ht="13.5" customHeight="1">
      <c r="A161" s="74"/>
      <c r="B161" s="774"/>
      <c r="C161" s="756"/>
      <c r="D161" s="654"/>
      <c r="E161" s="485" t="s">
        <v>34</v>
      </c>
      <c r="F161" s="184"/>
      <c r="G161" s="184"/>
      <c r="H161" s="313"/>
      <c r="I161" s="313"/>
      <c r="J161" s="405"/>
      <c r="K161" s="405"/>
      <c r="L161" s="482"/>
      <c r="M161" s="482"/>
      <c r="N161" s="261"/>
      <c r="O161" s="261"/>
      <c r="P161" s="203"/>
      <c r="Q161" s="203"/>
      <c r="R161" s="114"/>
    </row>
    <row r="162" spans="1:18" s="308" customFormat="1" ht="13.5" customHeight="1">
      <c r="A162" s="74"/>
      <c r="B162" s="774"/>
      <c r="C162" s="756"/>
      <c r="D162" s="654"/>
      <c r="E162" s="485" t="s">
        <v>70</v>
      </c>
      <c r="F162" s="184"/>
      <c r="G162" s="184"/>
      <c r="H162" s="313">
        <v>0</v>
      </c>
      <c r="I162" s="313">
        <v>0</v>
      </c>
      <c r="J162" s="405">
        <v>0</v>
      </c>
      <c r="K162" s="405">
        <v>0</v>
      </c>
      <c r="L162" s="482">
        <v>0</v>
      </c>
      <c r="M162" s="482">
        <v>0</v>
      </c>
      <c r="N162" s="261">
        <v>0</v>
      </c>
      <c r="O162" s="261">
        <v>0</v>
      </c>
      <c r="P162" s="203">
        <v>0</v>
      </c>
      <c r="Q162" s="203">
        <v>0</v>
      </c>
      <c r="R162" s="114"/>
    </row>
    <row r="163" spans="1:18" s="308" customFormat="1" ht="13.5" customHeight="1" thickBot="1">
      <c r="A163" s="74"/>
      <c r="B163" s="775"/>
      <c r="C163" s="777"/>
      <c r="D163" s="770"/>
      <c r="E163" s="486" t="s">
        <v>21</v>
      </c>
      <c r="F163" s="194"/>
      <c r="G163" s="194"/>
      <c r="H163" s="315"/>
      <c r="I163" s="315"/>
      <c r="J163" s="410"/>
      <c r="K163" s="410"/>
      <c r="L163" s="483"/>
      <c r="M163" s="483"/>
      <c r="N163" s="294"/>
      <c r="O163" s="294"/>
      <c r="P163" s="210"/>
      <c r="Q163" s="210"/>
      <c r="R163" s="115"/>
    </row>
    <row r="164" spans="1:18" ht="13.5" customHeight="1">
      <c r="B164" s="860" t="s">
        <v>121</v>
      </c>
      <c r="C164" s="762" t="s">
        <v>98</v>
      </c>
      <c r="D164" s="762" t="s">
        <v>154</v>
      </c>
      <c r="E164" s="287" t="s">
        <v>18</v>
      </c>
      <c r="F164" s="198">
        <v>59.06</v>
      </c>
      <c r="G164" s="198">
        <f t="shared" ref="G164" si="98">G166+G167+G169</f>
        <v>59.06</v>
      </c>
      <c r="H164" s="198">
        <f>H166+H167+H169</f>
        <v>10</v>
      </c>
      <c r="I164" s="198">
        <f t="shared" ref="I164" si="99">I166+I167+I169</f>
        <v>0</v>
      </c>
      <c r="J164" s="198">
        <f>J166+J167+J169</f>
        <v>50.228999999999999</v>
      </c>
      <c r="K164" s="198">
        <f t="shared" ref="K164:N164" si="100">K166+K167+K169</f>
        <v>40.228999999999999</v>
      </c>
      <c r="L164" s="198">
        <f t="shared" ref="L164:M164" si="101">L166+L167+L169</f>
        <v>100.9</v>
      </c>
      <c r="M164" s="198">
        <f t="shared" si="101"/>
        <v>40.228999999999999</v>
      </c>
      <c r="N164" s="198">
        <f t="shared" si="100"/>
        <v>100.9</v>
      </c>
      <c r="O164" s="198">
        <f t="shared" ref="O164:Q164" si="102">O166+O167+O169</f>
        <v>75.512</v>
      </c>
      <c r="P164" s="198">
        <f t="shared" si="102"/>
        <v>90.9</v>
      </c>
      <c r="Q164" s="198">
        <f t="shared" si="102"/>
        <v>90.9</v>
      </c>
      <c r="R164" s="803"/>
    </row>
    <row r="165" spans="1:18" ht="13.5" customHeight="1">
      <c r="B165" s="820"/>
      <c r="C165" s="763"/>
      <c r="D165" s="763"/>
      <c r="E165" s="262" t="s">
        <v>19</v>
      </c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03"/>
    </row>
    <row r="166" spans="1:18" ht="13.5" customHeight="1">
      <c r="B166" s="820"/>
      <c r="C166" s="763"/>
      <c r="D166" s="763"/>
      <c r="E166" s="262" t="s">
        <v>29</v>
      </c>
      <c r="F166" s="84">
        <v>0</v>
      </c>
      <c r="G166" s="84">
        <v>0</v>
      </c>
      <c r="H166" s="84">
        <f>H173+H180</f>
        <v>0</v>
      </c>
      <c r="I166" s="84">
        <f t="shared" ref="I166" si="103">I173+I180</f>
        <v>0</v>
      </c>
      <c r="J166" s="84">
        <f>J173+J180+J187</f>
        <v>0</v>
      </c>
      <c r="K166" s="84">
        <f t="shared" ref="K166:N166" si="104">K173+K180+K187</f>
        <v>0</v>
      </c>
      <c r="L166" s="84">
        <f t="shared" ref="L166:M166" si="105">L173+L180+L187</f>
        <v>0</v>
      </c>
      <c r="M166" s="84">
        <f t="shared" si="105"/>
        <v>0</v>
      </c>
      <c r="N166" s="84">
        <f t="shared" si="104"/>
        <v>0</v>
      </c>
      <c r="O166" s="84">
        <f t="shared" ref="O166:Q166" si="106">O173+O180+O187</f>
        <v>0</v>
      </c>
      <c r="P166" s="84">
        <f t="shared" si="106"/>
        <v>0</v>
      </c>
      <c r="Q166" s="84">
        <f t="shared" si="106"/>
        <v>0</v>
      </c>
      <c r="R166" s="803"/>
    </row>
    <row r="167" spans="1:18" ht="13.5" customHeight="1">
      <c r="B167" s="820"/>
      <c r="C167" s="763"/>
      <c r="D167" s="763"/>
      <c r="E167" s="262" t="s">
        <v>20</v>
      </c>
      <c r="F167" s="84">
        <v>0</v>
      </c>
      <c r="G167" s="84">
        <v>0</v>
      </c>
      <c r="H167" s="84">
        <f>H174+H181</f>
        <v>0</v>
      </c>
      <c r="I167" s="84">
        <f t="shared" ref="I167" si="107">I174+I181</f>
        <v>0</v>
      </c>
      <c r="J167" s="84">
        <f>J174+J181+J188</f>
        <v>0</v>
      </c>
      <c r="K167" s="84">
        <f t="shared" ref="K167:N167" si="108">K174+K181+K188</f>
        <v>0</v>
      </c>
      <c r="L167" s="84">
        <f t="shared" ref="L167:M167" si="109">L174+L181+L188</f>
        <v>0</v>
      </c>
      <c r="M167" s="84">
        <f t="shared" si="109"/>
        <v>0</v>
      </c>
      <c r="N167" s="84">
        <f t="shared" si="108"/>
        <v>0</v>
      </c>
      <c r="O167" s="84">
        <f t="shared" ref="O167:Q167" si="110">O174+O181+O188</f>
        <v>0</v>
      </c>
      <c r="P167" s="84">
        <f t="shared" si="110"/>
        <v>0</v>
      </c>
      <c r="Q167" s="84">
        <f t="shared" si="110"/>
        <v>0</v>
      </c>
      <c r="R167" s="803"/>
    </row>
    <row r="168" spans="1:18" ht="13.5" customHeight="1">
      <c r="B168" s="820"/>
      <c r="C168" s="763"/>
      <c r="D168" s="763"/>
      <c r="E168" s="262" t="s">
        <v>34</v>
      </c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03"/>
    </row>
    <row r="169" spans="1:18" ht="13.5" customHeight="1">
      <c r="B169" s="820"/>
      <c r="C169" s="763"/>
      <c r="D169" s="763"/>
      <c r="E169" s="262" t="s">
        <v>70</v>
      </c>
      <c r="F169" s="84">
        <v>59.06</v>
      </c>
      <c r="G169" s="84">
        <v>59.06</v>
      </c>
      <c r="H169" s="84">
        <f>H176+H183</f>
        <v>10</v>
      </c>
      <c r="I169" s="84">
        <f t="shared" ref="I169" si="111">I176+I183</f>
        <v>0</v>
      </c>
      <c r="J169" s="84">
        <f>J176+J183+J190</f>
        <v>50.228999999999999</v>
      </c>
      <c r="K169" s="84">
        <f t="shared" ref="K169:N169" si="112">K176+K183+K190</f>
        <v>40.228999999999999</v>
      </c>
      <c r="L169" s="84">
        <f t="shared" ref="L169:M169" si="113">L176+L183+L190</f>
        <v>100.9</v>
      </c>
      <c r="M169" s="84">
        <f t="shared" si="113"/>
        <v>40.228999999999999</v>
      </c>
      <c r="N169" s="84">
        <f t="shared" si="112"/>
        <v>100.9</v>
      </c>
      <c r="O169" s="84">
        <f t="shared" ref="O169:Q169" si="114">O176+O183+O190</f>
        <v>75.512</v>
      </c>
      <c r="P169" s="84">
        <f t="shared" si="114"/>
        <v>90.9</v>
      </c>
      <c r="Q169" s="84">
        <f t="shared" si="114"/>
        <v>90.9</v>
      </c>
      <c r="R169" s="803"/>
    </row>
    <row r="170" spans="1:18" ht="13.5" customHeight="1" thickBot="1">
      <c r="B170" s="821"/>
      <c r="C170" s="764"/>
      <c r="D170" s="764"/>
      <c r="E170" s="284" t="s">
        <v>21</v>
      </c>
      <c r="F170" s="294"/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804"/>
    </row>
    <row r="171" spans="1:18" ht="13.5" customHeight="1">
      <c r="B171" s="778"/>
      <c r="C171" s="755" t="s">
        <v>170</v>
      </c>
      <c r="D171" s="761" t="s">
        <v>317</v>
      </c>
      <c r="E171" s="316" t="s">
        <v>18</v>
      </c>
      <c r="F171" s="197"/>
      <c r="G171" s="197"/>
      <c r="H171" s="312">
        <v>10</v>
      </c>
      <c r="I171" s="312">
        <v>0</v>
      </c>
      <c r="J171" s="197">
        <v>10</v>
      </c>
      <c r="K171" s="197">
        <v>0</v>
      </c>
      <c r="L171" s="184">
        <v>10</v>
      </c>
      <c r="M171" s="184">
        <v>0</v>
      </c>
      <c r="N171" s="261">
        <v>10</v>
      </c>
      <c r="O171" s="261">
        <v>0.8</v>
      </c>
      <c r="P171" s="184">
        <v>44.9</v>
      </c>
      <c r="Q171" s="184">
        <v>44.9</v>
      </c>
      <c r="R171" s="113"/>
    </row>
    <row r="172" spans="1:18" ht="13.5" customHeight="1">
      <c r="B172" s="774"/>
      <c r="C172" s="756"/>
      <c r="D172" s="753"/>
      <c r="E172" s="317" t="s">
        <v>19</v>
      </c>
      <c r="F172" s="184"/>
      <c r="G172" s="184"/>
      <c r="H172" s="313"/>
      <c r="I172" s="313"/>
      <c r="J172" s="405"/>
      <c r="K172" s="405"/>
      <c r="L172" s="482"/>
      <c r="M172" s="482"/>
      <c r="N172" s="261"/>
      <c r="O172" s="261"/>
      <c r="P172" s="203"/>
      <c r="Q172" s="203"/>
      <c r="R172" s="114"/>
    </row>
    <row r="173" spans="1:18" ht="13.5" customHeight="1">
      <c r="B173" s="774"/>
      <c r="C173" s="756"/>
      <c r="D173" s="753"/>
      <c r="E173" s="317" t="s">
        <v>29</v>
      </c>
      <c r="F173" s="184"/>
      <c r="G173" s="184"/>
      <c r="H173" s="313">
        <v>0</v>
      </c>
      <c r="I173" s="313">
        <v>0</v>
      </c>
      <c r="J173" s="405">
        <v>0</v>
      </c>
      <c r="K173" s="405">
        <v>0</v>
      </c>
      <c r="L173" s="482">
        <v>0</v>
      </c>
      <c r="M173" s="482">
        <v>0</v>
      </c>
      <c r="N173" s="261">
        <v>0</v>
      </c>
      <c r="O173" s="261">
        <v>0</v>
      </c>
      <c r="P173" s="203">
        <v>0</v>
      </c>
      <c r="Q173" s="203">
        <v>0</v>
      </c>
      <c r="R173" s="114"/>
    </row>
    <row r="174" spans="1:18" ht="13.5" customHeight="1">
      <c r="B174" s="774"/>
      <c r="C174" s="756"/>
      <c r="D174" s="753"/>
      <c r="E174" s="317" t="s">
        <v>20</v>
      </c>
      <c r="F174" s="184"/>
      <c r="G174" s="184"/>
      <c r="H174" s="313">
        <v>0</v>
      </c>
      <c r="I174" s="313">
        <v>0</v>
      </c>
      <c r="J174" s="405">
        <v>0</v>
      </c>
      <c r="K174" s="405">
        <v>0</v>
      </c>
      <c r="L174" s="482">
        <v>0</v>
      </c>
      <c r="M174" s="482">
        <v>0</v>
      </c>
      <c r="N174" s="261">
        <v>0</v>
      </c>
      <c r="O174" s="261">
        <v>0</v>
      </c>
      <c r="P174" s="203">
        <v>0</v>
      </c>
      <c r="Q174" s="203">
        <v>0</v>
      </c>
      <c r="R174" s="114"/>
    </row>
    <row r="175" spans="1:18" ht="13.5" customHeight="1">
      <c r="B175" s="774"/>
      <c r="C175" s="756"/>
      <c r="D175" s="753"/>
      <c r="E175" s="317" t="s">
        <v>34</v>
      </c>
      <c r="F175" s="184"/>
      <c r="G175" s="184"/>
      <c r="H175" s="313"/>
      <c r="I175" s="313"/>
      <c r="J175" s="405"/>
      <c r="K175" s="405"/>
      <c r="L175" s="482"/>
      <c r="M175" s="482"/>
      <c r="N175" s="261"/>
      <c r="O175" s="261"/>
      <c r="P175" s="203"/>
      <c r="Q175" s="203"/>
      <c r="R175" s="114"/>
    </row>
    <row r="176" spans="1:18" ht="13.5" customHeight="1">
      <c r="B176" s="774"/>
      <c r="C176" s="756"/>
      <c r="D176" s="753"/>
      <c r="E176" s="317" t="s">
        <v>70</v>
      </c>
      <c r="F176" s="184"/>
      <c r="G176" s="184"/>
      <c r="H176" s="313">
        <v>10</v>
      </c>
      <c r="I176" s="313">
        <v>0</v>
      </c>
      <c r="J176" s="184">
        <v>10</v>
      </c>
      <c r="K176" s="184">
        <v>0</v>
      </c>
      <c r="L176" s="184">
        <v>10</v>
      </c>
      <c r="M176" s="184">
        <v>0</v>
      </c>
      <c r="N176" s="261">
        <v>10</v>
      </c>
      <c r="O176" s="261">
        <v>0.8</v>
      </c>
      <c r="P176" s="184">
        <v>44.9</v>
      </c>
      <c r="Q176" s="184">
        <v>44.9</v>
      </c>
      <c r="R176" s="114"/>
    </row>
    <row r="177" spans="2:18" ht="13.5" customHeight="1" thickBot="1">
      <c r="B177" s="775"/>
      <c r="C177" s="777"/>
      <c r="D177" s="768"/>
      <c r="E177" s="318" t="s">
        <v>21</v>
      </c>
      <c r="F177" s="194"/>
      <c r="G177" s="194"/>
      <c r="H177" s="315"/>
      <c r="I177" s="315"/>
      <c r="J177" s="410"/>
      <c r="K177" s="410"/>
      <c r="L177" s="483"/>
      <c r="M177" s="483"/>
      <c r="N177" s="294"/>
      <c r="O177" s="294"/>
      <c r="P177" s="210"/>
      <c r="Q177" s="210"/>
      <c r="R177" s="115"/>
    </row>
    <row r="178" spans="2:18" s="176" customFormat="1" ht="13.5" customHeight="1">
      <c r="B178" s="778"/>
      <c r="C178" s="755" t="s">
        <v>166</v>
      </c>
      <c r="D178" s="761" t="s">
        <v>317</v>
      </c>
      <c r="E178" s="316" t="s">
        <v>18</v>
      </c>
      <c r="F178" s="197"/>
      <c r="G178" s="197"/>
      <c r="H178" s="312">
        <v>0</v>
      </c>
      <c r="I178" s="312">
        <v>0</v>
      </c>
      <c r="J178" s="197">
        <v>0</v>
      </c>
      <c r="K178" s="197">
        <v>0</v>
      </c>
      <c r="L178" s="264">
        <v>50.670999999999999</v>
      </c>
      <c r="M178" s="264">
        <v>0</v>
      </c>
      <c r="N178" s="261">
        <v>50.670999999999999</v>
      </c>
      <c r="O178" s="261">
        <v>34.482999999999997</v>
      </c>
      <c r="P178" s="203">
        <v>46</v>
      </c>
      <c r="Q178" s="203">
        <v>46</v>
      </c>
      <c r="R178" s="113"/>
    </row>
    <row r="179" spans="2:18" s="176" customFormat="1" ht="13.5" customHeight="1">
      <c r="B179" s="774"/>
      <c r="C179" s="756"/>
      <c r="D179" s="753"/>
      <c r="E179" s="317" t="s">
        <v>19</v>
      </c>
      <c r="F179" s="184"/>
      <c r="G179" s="184"/>
      <c r="H179" s="313"/>
      <c r="I179" s="313"/>
      <c r="J179" s="405"/>
      <c r="K179" s="405"/>
      <c r="L179" s="482"/>
      <c r="M179" s="482"/>
      <c r="N179" s="261"/>
      <c r="O179" s="261"/>
      <c r="P179" s="203"/>
      <c r="Q179" s="203"/>
      <c r="R179" s="114"/>
    </row>
    <row r="180" spans="2:18" s="176" customFormat="1" ht="13.5" customHeight="1">
      <c r="B180" s="774"/>
      <c r="C180" s="756"/>
      <c r="D180" s="753"/>
      <c r="E180" s="317" t="s">
        <v>29</v>
      </c>
      <c r="F180" s="184"/>
      <c r="G180" s="184"/>
      <c r="H180" s="313">
        <v>0</v>
      </c>
      <c r="I180" s="313">
        <v>0</v>
      </c>
      <c r="J180" s="405">
        <v>0</v>
      </c>
      <c r="K180" s="405">
        <v>0</v>
      </c>
      <c r="L180" s="482">
        <v>0</v>
      </c>
      <c r="M180" s="482">
        <v>0</v>
      </c>
      <c r="N180" s="261">
        <v>0</v>
      </c>
      <c r="O180" s="261">
        <v>0</v>
      </c>
      <c r="P180" s="203">
        <v>0</v>
      </c>
      <c r="Q180" s="203">
        <v>0</v>
      </c>
      <c r="R180" s="114"/>
    </row>
    <row r="181" spans="2:18" s="176" customFormat="1" ht="13.5" customHeight="1">
      <c r="B181" s="774"/>
      <c r="C181" s="756"/>
      <c r="D181" s="753"/>
      <c r="E181" s="317" t="s">
        <v>20</v>
      </c>
      <c r="F181" s="184"/>
      <c r="G181" s="184"/>
      <c r="H181" s="313">
        <v>0</v>
      </c>
      <c r="I181" s="313">
        <v>0</v>
      </c>
      <c r="J181" s="405">
        <v>0</v>
      </c>
      <c r="K181" s="405">
        <v>0</v>
      </c>
      <c r="L181" s="482">
        <v>0</v>
      </c>
      <c r="M181" s="482">
        <v>0</v>
      </c>
      <c r="N181" s="261">
        <v>0</v>
      </c>
      <c r="O181" s="261">
        <v>0</v>
      </c>
      <c r="P181" s="203">
        <v>0</v>
      </c>
      <c r="Q181" s="203">
        <v>0</v>
      </c>
      <c r="R181" s="114"/>
    </row>
    <row r="182" spans="2:18" s="176" customFormat="1" ht="13.5" customHeight="1">
      <c r="B182" s="774"/>
      <c r="C182" s="756"/>
      <c r="D182" s="753"/>
      <c r="E182" s="317" t="s">
        <v>34</v>
      </c>
      <c r="F182" s="184"/>
      <c r="G182" s="184"/>
      <c r="H182" s="313"/>
      <c r="I182" s="313"/>
      <c r="J182" s="405"/>
      <c r="K182" s="405"/>
      <c r="L182" s="482"/>
      <c r="M182" s="482"/>
      <c r="N182" s="261"/>
      <c r="O182" s="261"/>
      <c r="P182" s="203"/>
      <c r="Q182" s="203"/>
      <c r="R182" s="114"/>
    </row>
    <row r="183" spans="2:18" s="176" customFormat="1" ht="13.5" customHeight="1">
      <c r="B183" s="774"/>
      <c r="C183" s="756"/>
      <c r="D183" s="753"/>
      <c r="E183" s="317" t="s">
        <v>70</v>
      </c>
      <c r="F183" s="184"/>
      <c r="G183" s="184"/>
      <c r="H183" s="313">
        <v>0</v>
      </c>
      <c r="I183" s="313">
        <v>0</v>
      </c>
      <c r="J183" s="184">
        <v>0</v>
      </c>
      <c r="K183" s="184">
        <v>0</v>
      </c>
      <c r="L183" s="264">
        <v>50.670999999999999</v>
      </c>
      <c r="M183" s="264">
        <v>0</v>
      </c>
      <c r="N183" s="261">
        <v>50.670999999999999</v>
      </c>
      <c r="O183" s="261">
        <v>34.482999999999997</v>
      </c>
      <c r="P183" s="203">
        <v>46</v>
      </c>
      <c r="Q183" s="203">
        <v>46</v>
      </c>
      <c r="R183" s="114"/>
    </row>
    <row r="184" spans="2:18" s="176" customFormat="1" ht="13.5" customHeight="1" thickBot="1">
      <c r="B184" s="775"/>
      <c r="C184" s="777"/>
      <c r="D184" s="768"/>
      <c r="E184" s="318" t="s">
        <v>21</v>
      </c>
      <c r="F184" s="194"/>
      <c r="G184" s="194"/>
      <c r="H184" s="315"/>
      <c r="I184" s="315"/>
      <c r="J184" s="410"/>
      <c r="K184" s="410"/>
      <c r="L184" s="483"/>
      <c r="M184" s="483"/>
      <c r="N184" s="294"/>
      <c r="O184" s="294"/>
      <c r="P184" s="210"/>
      <c r="Q184" s="210"/>
      <c r="R184" s="115"/>
    </row>
    <row r="185" spans="2:18" s="308" customFormat="1" ht="13.5" customHeight="1">
      <c r="B185" s="773"/>
      <c r="C185" s="776" t="s">
        <v>167</v>
      </c>
      <c r="D185" s="771" t="s">
        <v>317</v>
      </c>
      <c r="E185" s="321" t="s">
        <v>18</v>
      </c>
      <c r="F185" s="195"/>
      <c r="G185" s="195"/>
      <c r="H185" s="320">
        <v>0</v>
      </c>
      <c r="I185" s="320">
        <v>0</v>
      </c>
      <c r="J185" s="195">
        <v>40.228999999999999</v>
      </c>
      <c r="K185" s="195">
        <v>40.228999999999999</v>
      </c>
      <c r="L185" s="264">
        <v>40.228999999999999</v>
      </c>
      <c r="M185" s="264">
        <v>40.228999999999999</v>
      </c>
      <c r="N185" s="261">
        <v>40.228999999999999</v>
      </c>
      <c r="O185" s="261">
        <v>40.228999999999999</v>
      </c>
      <c r="P185" s="205">
        <v>0</v>
      </c>
      <c r="Q185" s="205">
        <v>0</v>
      </c>
      <c r="R185" s="117"/>
    </row>
    <row r="186" spans="2:18" s="308" customFormat="1" ht="13.5" customHeight="1">
      <c r="B186" s="774"/>
      <c r="C186" s="756"/>
      <c r="D186" s="753"/>
      <c r="E186" s="317" t="s">
        <v>19</v>
      </c>
      <c r="F186" s="184"/>
      <c r="G186" s="184"/>
      <c r="H186" s="313"/>
      <c r="I186" s="313"/>
      <c r="J186" s="405"/>
      <c r="K186" s="405"/>
      <c r="L186" s="482"/>
      <c r="M186" s="482"/>
      <c r="N186" s="261"/>
      <c r="O186" s="261"/>
      <c r="P186" s="203"/>
      <c r="Q186" s="203"/>
      <c r="R186" s="114"/>
    </row>
    <row r="187" spans="2:18" s="308" customFormat="1" ht="13.5" customHeight="1">
      <c r="B187" s="774"/>
      <c r="C187" s="756"/>
      <c r="D187" s="753"/>
      <c r="E187" s="317" t="s">
        <v>29</v>
      </c>
      <c r="F187" s="184"/>
      <c r="G187" s="184"/>
      <c r="H187" s="313">
        <v>0</v>
      </c>
      <c r="I187" s="313">
        <v>0</v>
      </c>
      <c r="J187" s="405">
        <v>0</v>
      </c>
      <c r="K187" s="405">
        <v>0</v>
      </c>
      <c r="L187" s="482">
        <v>0</v>
      </c>
      <c r="M187" s="482">
        <v>0</v>
      </c>
      <c r="N187" s="261">
        <v>0</v>
      </c>
      <c r="O187" s="261">
        <v>0</v>
      </c>
      <c r="P187" s="203">
        <v>0</v>
      </c>
      <c r="Q187" s="203">
        <v>0</v>
      </c>
      <c r="R187" s="114"/>
    </row>
    <row r="188" spans="2:18" s="308" customFormat="1" ht="13.5" customHeight="1">
      <c r="B188" s="774"/>
      <c r="C188" s="756"/>
      <c r="D188" s="753"/>
      <c r="E188" s="317" t="s">
        <v>20</v>
      </c>
      <c r="F188" s="184"/>
      <c r="G188" s="184"/>
      <c r="H188" s="313">
        <v>0</v>
      </c>
      <c r="I188" s="313">
        <v>0</v>
      </c>
      <c r="J188" s="405">
        <v>0</v>
      </c>
      <c r="K188" s="405">
        <v>0</v>
      </c>
      <c r="L188" s="482">
        <v>0</v>
      </c>
      <c r="M188" s="482">
        <v>0</v>
      </c>
      <c r="N188" s="261">
        <v>0</v>
      </c>
      <c r="O188" s="261">
        <v>0</v>
      </c>
      <c r="P188" s="203">
        <v>0</v>
      </c>
      <c r="Q188" s="203">
        <v>0</v>
      </c>
      <c r="R188" s="114"/>
    </row>
    <row r="189" spans="2:18" s="308" customFormat="1" ht="13.5" customHeight="1">
      <c r="B189" s="774"/>
      <c r="C189" s="756"/>
      <c r="D189" s="753"/>
      <c r="E189" s="317" t="s">
        <v>34</v>
      </c>
      <c r="F189" s="184"/>
      <c r="G189" s="184"/>
      <c r="H189" s="313"/>
      <c r="I189" s="313"/>
      <c r="J189" s="405"/>
      <c r="K189" s="405"/>
      <c r="L189" s="482"/>
      <c r="M189" s="482"/>
      <c r="N189" s="261"/>
      <c r="O189" s="261"/>
      <c r="P189" s="203"/>
      <c r="Q189" s="203"/>
      <c r="R189" s="114"/>
    </row>
    <row r="190" spans="2:18" s="308" customFormat="1" ht="13.5" customHeight="1">
      <c r="B190" s="774"/>
      <c r="C190" s="756"/>
      <c r="D190" s="753"/>
      <c r="E190" s="317" t="s">
        <v>70</v>
      </c>
      <c r="F190" s="184"/>
      <c r="G190" s="184"/>
      <c r="H190" s="313">
        <v>0</v>
      </c>
      <c r="I190" s="313">
        <v>0</v>
      </c>
      <c r="J190" s="184">
        <v>40.228999999999999</v>
      </c>
      <c r="K190" s="184">
        <v>40.228999999999999</v>
      </c>
      <c r="L190" s="264">
        <v>40.228999999999999</v>
      </c>
      <c r="M190" s="264">
        <v>40.228999999999999</v>
      </c>
      <c r="N190" s="261">
        <v>40.228999999999999</v>
      </c>
      <c r="O190" s="261">
        <v>40.228999999999999</v>
      </c>
      <c r="P190" s="203">
        <v>0</v>
      </c>
      <c r="Q190" s="203">
        <v>0</v>
      </c>
      <c r="R190" s="114"/>
    </row>
    <row r="191" spans="2:18" s="308" customFormat="1" ht="13.5" customHeight="1" thickBot="1">
      <c r="B191" s="775"/>
      <c r="C191" s="777"/>
      <c r="D191" s="768"/>
      <c r="E191" s="318" t="s">
        <v>21</v>
      </c>
      <c r="F191" s="194"/>
      <c r="G191" s="194"/>
      <c r="H191" s="315"/>
      <c r="I191" s="315"/>
      <c r="J191" s="410"/>
      <c r="K191" s="410"/>
      <c r="L191" s="483"/>
      <c r="M191" s="483"/>
      <c r="N191" s="294"/>
      <c r="O191" s="294"/>
      <c r="P191" s="210"/>
      <c r="Q191" s="210"/>
      <c r="R191" s="115"/>
    </row>
    <row r="192" spans="2:18" ht="13.5" customHeight="1">
      <c r="B192" s="822" t="s">
        <v>122</v>
      </c>
      <c r="C192" s="765" t="s">
        <v>126</v>
      </c>
      <c r="D192" s="765" t="s">
        <v>108</v>
      </c>
      <c r="E192" s="398" t="s">
        <v>18</v>
      </c>
      <c r="F192" s="187">
        <v>7435.89</v>
      </c>
      <c r="G192" s="187">
        <v>6417.66</v>
      </c>
      <c r="H192" s="187">
        <f>H194+H195+H197</f>
        <v>133.19999999999999</v>
      </c>
      <c r="I192" s="187">
        <f t="shared" ref="I192:Q192" si="115">I194+I195+I197</f>
        <v>20</v>
      </c>
      <c r="J192" s="187">
        <f>J194+J195+J197</f>
        <v>298.2</v>
      </c>
      <c r="K192" s="187">
        <f t="shared" ref="K192" si="116">K194+K195+K197</f>
        <v>184.99029999999999</v>
      </c>
      <c r="L192" s="187">
        <f>L194+L195+L197</f>
        <v>599.20173</v>
      </c>
      <c r="M192" s="187">
        <f t="shared" ref="M192:N192" si="117">M194+M195+M197</f>
        <v>199.48220000000001</v>
      </c>
      <c r="N192" s="187">
        <f t="shared" si="117"/>
        <v>752.38706999999999</v>
      </c>
      <c r="O192" s="187">
        <f t="shared" ref="O192" si="118">O194+O195+O197</f>
        <v>752.34492</v>
      </c>
      <c r="P192" s="187">
        <f t="shared" si="115"/>
        <v>600</v>
      </c>
      <c r="Q192" s="187">
        <f t="shared" si="115"/>
        <v>600</v>
      </c>
      <c r="R192" s="802"/>
    </row>
    <row r="193" spans="2:18" ht="13.5" customHeight="1">
      <c r="B193" s="815"/>
      <c r="C193" s="766"/>
      <c r="D193" s="766"/>
      <c r="E193" s="399" t="s">
        <v>19</v>
      </c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803"/>
    </row>
    <row r="194" spans="2:18" ht="13.5" customHeight="1">
      <c r="B194" s="815"/>
      <c r="C194" s="766"/>
      <c r="D194" s="766"/>
      <c r="E194" s="399" t="s">
        <v>29</v>
      </c>
      <c r="F194" s="188">
        <v>0</v>
      </c>
      <c r="G194" s="188">
        <v>0</v>
      </c>
      <c r="H194" s="188">
        <f>H208</f>
        <v>0</v>
      </c>
      <c r="I194" s="188">
        <f t="shared" ref="I194:Q194" si="119">I208</f>
        <v>0</v>
      </c>
      <c r="J194" s="188">
        <f>J208+J215</f>
        <v>0</v>
      </c>
      <c r="K194" s="188">
        <f t="shared" ref="K194" si="120">K208+K215</f>
        <v>0</v>
      </c>
      <c r="L194" s="188">
        <f>L201+L208+L215</f>
        <v>0</v>
      </c>
      <c r="M194" s="188">
        <f t="shared" ref="M194:N194" si="121">M201+M208+M215</f>
        <v>0</v>
      </c>
      <c r="N194" s="188">
        <f t="shared" si="121"/>
        <v>0</v>
      </c>
      <c r="O194" s="188">
        <f t="shared" ref="O194" si="122">O201+O208+O215</f>
        <v>0</v>
      </c>
      <c r="P194" s="188">
        <f t="shared" si="119"/>
        <v>0</v>
      </c>
      <c r="Q194" s="188">
        <f t="shared" si="119"/>
        <v>0</v>
      </c>
      <c r="R194" s="803"/>
    </row>
    <row r="195" spans="2:18" ht="13.5" customHeight="1">
      <c r="B195" s="815"/>
      <c r="C195" s="766"/>
      <c r="D195" s="766"/>
      <c r="E195" s="399" t="s">
        <v>20</v>
      </c>
      <c r="F195" s="188">
        <v>125.25</v>
      </c>
      <c r="G195" s="188">
        <v>125.25</v>
      </c>
      <c r="H195" s="188">
        <f>H209</f>
        <v>0</v>
      </c>
      <c r="I195" s="188">
        <f t="shared" ref="I195:Q195" si="123">I209</f>
        <v>0</v>
      </c>
      <c r="J195" s="188">
        <f>J209+J216</f>
        <v>0</v>
      </c>
      <c r="K195" s="188">
        <f t="shared" ref="K195" si="124">K209+K216</f>
        <v>0</v>
      </c>
      <c r="L195" s="188">
        <f>L202+L209+L216</f>
        <v>0</v>
      </c>
      <c r="M195" s="188">
        <f t="shared" ref="M195:N195" si="125">M202+M209+M216</f>
        <v>0</v>
      </c>
      <c r="N195" s="188">
        <f t="shared" si="125"/>
        <v>0</v>
      </c>
      <c r="O195" s="188">
        <f t="shared" ref="O195" si="126">O202+O209+O216</f>
        <v>0</v>
      </c>
      <c r="P195" s="188">
        <f t="shared" si="123"/>
        <v>0</v>
      </c>
      <c r="Q195" s="188">
        <f t="shared" si="123"/>
        <v>0</v>
      </c>
      <c r="R195" s="803"/>
    </row>
    <row r="196" spans="2:18" ht="13.5" customHeight="1">
      <c r="B196" s="815"/>
      <c r="C196" s="766"/>
      <c r="D196" s="766"/>
      <c r="E196" s="399" t="s">
        <v>34</v>
      </c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803"/>
    </row>
    <row r="197" spans="2:18" ht="13.5" customHeight="1">
      <c r="B197" s="815"/>
      <c r="C197" s="766"/>
      <c r="D197" s="766"/>
      <c r="E197" s="399" t="s">
        <v>70</v>
      </c>
      <c r="F197" s="188">
        <v>7310.64</v>
      </c>
      <c r="G197" s="188">
        <v>6292.41</v>
      </c>
      <c r="H197" s="188">
        <f>H211</f>
        <v>133.19999999999999</v>
      </c>
      <c r="I197" s="188">
        <f t="shared" ref="I197:Q197" si="127">I211</f>
        <v>20</v>
      </c>
      <c r="J197" s="188">
        <f>J211+J218</f>
        <v>298.2</v>
      </c>
      <c r="K197" s="188">
        <f t="shared" ref="K197" si="128">K211+K218</f>
        <v>184.99029999999999</v>
      </c>
      <c r="L197" s="188">
        <f>L204+L211+L218</f>
        <v>599.20173</v>
      </c>
      <c r="M197" s="188">
        <f t="shared" ref="M197:N197" si="129">M204+M211+M218</f>
        <v>199.48220000000001</v>
      </c>
      <c r="N197" s="188">
        <f t="shared" si="129"/>
        <v>752.38706999999999</v>
      </c>
      <c r="O197" s="188">
        <f t="shared" ref="O197" si="130">O204+O211+O218</f>
        <v>752.34492</v>
      </c>
      <c r="P197" s="188">
        <f t="shared" si="127"/>
        <v>600</v>
      </c>
      <c r="Q197" s="188">
        <f t="shared" si="127"/>
        <v>600</v>
      </c>
      <c r="R197" s="803"/>
    </row>
    <row r="198" spans="2:18" ht="13.5" customHeight="1" thickBot="1">
      <c r="B198" s="816"/>
      <c r="C198" s="767"/>
      <c r="D198" s="767"/>
      <c r="E198" s="400" t="s">
        <v>21</v>
      </c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804"/>
    </row>
    <row r="199" spans="2:18" s="397" customFormat="1" ht="13.5" customHeight="1">
      <c r="B199" s="773"/>
      <c r="C199" s="776" t="s">
        <v>170</v>
      </c>
      <c r="D199" s="771" t="s">
        <v>843</v>
      </c>
      <c r="E199" s="407" t="s">
        <v>18</v>
      </c>
      <c r="F199" s="286"/>
      <c r="G199" s="286"/>
      <c r="H199" s="404">
        <v>0</v>
      </c>
      <c r="I199" s="404">
        <v>0</v>
      </c>
      <c r="J199" s="404">
        <v>0</v>
      </c>
      <c r="K199" s="404">
        <v>0</v>
      </c>
      <c r="L199" s="354">
        <v>129.40172999999999</v>
      </c>
      <c r="M199" s="354">
        <v>0</v>
      </c>
      <c r="N199" s="261">
        <v>129.31173000000001</v>
      </c>
      <c r="O199" s="261">
        <v>129.31173000000001</v>
      </c>
      <c r="P199" s="195">
        <v>0</v>
      </c>
      <c r="Q199" s="195">
        <v>0</v>
      </c>
      <c r="R199" s="166"/>
    </row>
    <row r="200" spans="2:18" s="397" customFormat="1" ht="13.5" customHeight="1">
      <c r="B200" s="774"/>
      <c r="C200" s="756"/>
      <c r="D200" s="753"/>
      <c r="E200" s="402" t="s">
        <v>19</v>
      </c>
      <c r="F200" s="281"/>
      <c r="G200" s="281"/>
      <c r="H200" s="405"/>
      <c r="I200" s="405"/>
      <c r="J200" s="405"/>
      <c r="K200" s="405"/>
      <c r="L200" s="482"/>
      <c r="M200" s="482"/>
      <c r="N200" s="495"/>
      <c r="O200" s="495"/>
      <c r="P200" s="405"/>
      <c r="Q200" s="405"/>
      <c r="R200" s="136"/>
    </row>
    <row r="201" spans="2:18" s="397" customFormat="1" ht="13.5" customHeight="1">
      <c r="B201" s="774"/>
      <c r="C201" s="756"/>
      <c r="D201" s="753"/>
      <c r="E201" s="402" t="s">
        <v>29</v>
      </c>
      <c r="F201" s="281"/>
      <c r="G201" s="281"/>
      <c r="H201" s="405">
        <v>0</v>
      </c>
      <c r="I201" s="405">
        <v>0</v>
      </c>
      <c r="J201" s="405">
        <v>0</v>
      </c>
      <c r="K201" s="405">
        <v>0</v>
      </c>
      <c r="L201" s="482">
        <v>0</v>
      </c>
      <c r="M201" s="482">
        <v>0</v>
      </c>
      <c r="N201" s="495">
        <v>0</v>
      </c>
      <c r="O201" s="495">
        <v>0</v>
      </c>
      <c r="P201" s="405">
        <v>0</v>
      </c>
      <c r="Q201" s="405">
        <v>0</v>
      </c>
      <c r="R201" s="136"/>
    </row>
    <row r="202" spans="2:18" s="397" customFormat="1" ht="13.5" customHeight="1">
      <c r="B202" s="774"/>
      <c r="C202" s="756"/>
      <c r="D202" s="753"/>
      <c r="E202" s="402" t="s">
        <v>20</v>
      </c>
      <c r="F202" s="281"/>
      <c r="G202" s="281"/>
      <c r="H202" s="405">
        <v>0</v>
      </c>
      <c r="I202" s="405">
        <v>0</v>
      </c>
      <c r="J202" s="405">
        <v>0</v>
      </c>
      <c r="K202" s="405">
        <v>0</v>
      </c>
      <c r="L202" s="482">
        <v>0</v>
      </c>
      <c r="M202" s="482">
        <v>0</v>
      </c>
      <c r="N202" s="495">
        <v>0</v>
      </c>
      <c r="O202" s="495">
        <v>0</v>
      </c>
      <c r="P202" s="405">
        <v>0</v>
      </c>
      <c r="Q202" s="405">
        <v>0</v>
      </c>
      <c r="R202" s="136"/>
    </row>
    <row r="203" spans="2:18" s="397" customFormat="1" ht="13.5" customHeight="1">
      <c r="B203" s="774"/>
      <c r="C203" s="756"/>
      <c r="D203" s="753"/>
      <c r="E203" s="402" t="s">
        <v>34</v>
      </c>
      <c r="F203" s="281"/>
      <c r="G203" s="281"/>
      <c r="H203" s="405"/>
      <c r="I203" s="405"/>
      <c r="J203" s="405"/>
      <c r="K203" s="405"/>
      <c r="L203" s="482"/>
      <c r="M203" s="482"/>
      <c r="N203" s="495"/>
      <c r="O203" s="495"/>
      <c r="P203" s="405"/>
      <c r="Q203" s="405"/>
      <c r="R203" s="136"/>
    </row>
    <row r="204" spans="2:18" s="397" customFormat="1" ht="13.5" customHeight="1">
      <c r="B204" s="774"/>
      <c r="C204" s="756"/>
      <c r="D204" s="753"/>
      <c r="E204" s="402" t="s">
        <v>70</v>
      </c>
      <c r="F204" s="281"/>
      <c r="G204" s="281"/>
      <c r="H204" s="405">
        <v>0</v>
      </c>
      <c r="I204" s="405">
        <v>0</v>
      </c>
      <c r="J204" s="405">
        <v>0</v>
      </c>
      <c r="K204" s="405">
        <v>0</v>
      </c>
      <c r="L204" s="264">
        <v>129.40172999999999</v>
      </c>
      <c r="M204" s="264">
        <v>0</v>
      </c>
      <c r="N204" s="261">
        <v>129.31173000000001</v>
      </c>
      <c r="O204" s="261">
        <v>129.31173000000001</v>
      </c>
      <c r="P204" s="184">
        <v>0</v>
      </c>
      <c r="Q204" s="184">
        <v>0</v>
      </c>
      <c r="R204" s="136"/>
    </row>
    <row r="205" spans="2:18" s="397" customFormat="1" ht="13.5" customHeight="1" thickBot="1">
      <c r="B205" s="775"/>
      <c r="C205" s="777"/>
      <c r="D205" s="768"/>
      <c r="E205" s="403" t="s">
        <v>21</v>
      </c>
      <c r="F205" s="283"/>
      <c r="G205" s="283"/>
      <c r="H205" s="410"/>
      <c r="I205" s="410"/>
      <c r="J205" s="410"/>
      <c r="K205" s="410"/>
      <c r="L205" s="483"/>
      <c r="M205" s="483"/>
      <c r="N205" s="502"/>
      <c r="O205" s="502"/>
      <c r="P205" s="410"/>
      <c r="Q205" s="410"/>
      <c r="R205" s="137"/>
    </row>
    <row r="206" spans="2:18" ht="13.5" customHeight="1">
      <c r="B206" s="781"/>
      <c r="C206" s="759" t="s">
        <v>166</v>
      </c>
      <c r="D206" s="758" t="s">
        <v>168</v>
      </c>
      <c r="E206" s="407" t="s">
        <v>18</v>
      </c>
      <c r="F206" s="195"/>
      <c r="G206" s="195"/>
      <c r="H206" s="404">
        <v>133.19999999999999</v>
      </c>
      <c r="I206" s="404">
        <v>20</v>
      </c>
      <c r="J206" s="195">
        <v>192.2</v>
      </c>
      <c r="K206" s="195">
        <v>78.990300000000005</v>
      </c>
      <c r="L206" s="264">
        <v>363.8</v>
      </c>
      <c r="M206" s="264">
        <v>93.482200000000006</v>
      </c>
      <c r="N206" s="261">
        <v>497.07533999999998</v>
      </c>
      <c r="O206" s="261">
        <v>497.03318999999999</v>
      </c>
      <c r="P206" s="404">
        <v>600</v>
      </c>
      <c r="Q206" s="404">
        <v>600</v>
      </c>
      <c r="R206" s="117"/>
    </row>
    <row r="207" spans="2:18" ht="13.5" customHeight="1">
      <c r="B207" s="782"/>
      <c r="C207" s="760"/>
      <c r="D207" s="758"/>
      <c r="E207" s="317" t="s">
        <v>19</v>
      </c>
      <c r="F207" s="184"/>
      <c r="G207" s="184"/>
      <c r="H207" s="313"/>
      <c r="I207" s="313"/>
      <c r="J207" s="405"/>
      <c r="K207" s="405"/>
      <c r="L207" s="482"/>
      <c r="M207" s="482"/>
      <c r="N207" s="261"/>
      <c r="O207" s="261"/>
      <c r="P207" s="184"/>
      <c r="Q207" s="203"/>
      <c r="R207" s="114"/>
    </row>
    <row r="208" spans="2:18" ht="13.5" customHeight="1">
      <c r="B208" s="782"/>
      <c r="C208" s="760"/>
      <c r="D208" s="758"/>
      <c r="E208" s="317" t="s">
        <v>29</v>
      </c>
      <c r="F208" s="184"/>
      <c r="G208" s="184"/>
      <c r="H208" s="313">
        <v>0</v>
      </c>
      <c r="I208" s="313">
        <v>0</v>
      </c>
      <c r="J208" s="405">
        <v>0</v>
      </c>
      <c r="K208" s="405">
        <v>0</v>
      </c>
      <c r="L208" s="482">
        <v>0</v>
      </c>
      <c r="M208" s="482">
        <v>0</v>
      </c>
      <c r="N208" s="261">
        <v>0</v>
      </c>
      <c r="O208" s="261">
        <v>0</v>
      </c>
      <c r="P208" s="184">
        <v>0</v>
      </c>
      <c r="Q208" s="203">
        <v>0</v>
      </c>
      <c r="R208" s="114"/>
    </row>
    <row r="209" spans="2:18" ht="13.5" customHeight="1">
      <c r="B209" s="782"/>
      <c r="C209" s="760"/>
      <c r="D209" s="758"/>
      <c r="E209" s="317" t="s">
        <v>20</v>
      </c>
      <c r="F209" s="184"/>
      <c r="G209" s="184"/>
      <c r="H209" s="313">
        <v>0</v>
      </c>
      <c r="I209" s="313">
        <v>0</v>
      </c>
      <c r="J209" s="405">
        <v>0</v>
      </c>
      <c r="K209" s="405">
        <v>0</v>
      </c>
      <c r="L209" s="482">
        <v>0</v>
      </c>
      <c r="M209" s="482">
        <v>0</v>
      </c>
      <c r="N209" s="261">
        <v>0</v>
      </c>
      <c r="O209" s="261">
        <v>0</v>
      </c>
      <c r="P209" s="184">
        <v>0</v>
      </c>
      <c r="Q209" s="203">
        <v>0</v>
      </c>
      <c r="R209" s="114"/>
    </row>
    <row r="210" spans="2:18" ht="13.5" customHeight="1">
      <c r="B210" s="782"/>
      <c r="C210" s="760"/>
      <c r="D210" s="758"/>
      <c r="E210" s="317" t="s">
        <v>34</v>
      </c>
      <c r="F210" s="184"/>
      <c r="G210" s="184"/>
      <c r="H210" s="313"/>
      <c r="I210" s="313"/>
      <c r="J210" s="405"/>
      <c r="K210" s="405"/>
      <c r="L210" s="482"/>
      <c r="M210" s="482"/>
      <c r="N210" s="261"/>
      <c r="O210" s="261"/>
      <c r="P210" s="184"/>
      <c r="Q210" s="203"/>
      <c r="R210" s="114"/>
    </row>
    <row r="211" spans="2:18" ht="13.5" customHeight="1">
      <c r="B211" s="782"/>
      <c r="C211" s="760"/>
      <c r="D211" s="758"/>
      <c r="E211" s="317" t="s">
        <v>70</v>
      </c>
      <c r="F211" s="184"/>
      <c r="G211" s="184"/>
      <c r="H211" s="313">
        <v>133.19999999999999</v>
      </c>
      <c r="I211" s="313">
        <v>20</v>
      </c>
      <c r="J211" s="184">
        <v>192.2</v>
      </c>
      <c r="K211" s="184">
        <v>78.990300000000005</v>
      </c>
      <c r="L211" s="264">
        <v>363.8</v>
      </c>
      <c r="M211" s="264">
        <v>93.482200000000006</v>
      </c>
      <c r="N211" s="261">
        <v>497.07533999999998</v>
      </c>
      <c r="O211" s="261">
        <v>497.03318999999999</v>
      </c>
      <c r="P211" s="184">
        <v>600</v>
      </c>
      <c r="Q211" s="203">
        <v>600</v>
      </c>
      <c r="R211" s="114"/>
    </row>
    <row r="212" spans="2:18" ht="13.5" customHeight="1" thickBot="1">
      <c r="B212" s="782"/>
      <c r="C212" s="760"/>
      <c r="D212" s="772"/>
      <c r="E212" s="318" t="s">
        <v>21</v>
      </c>
      <c r="F212" s="194"/>
      <c r="G212" s="194"/>
      <c r="H212" s="315"/>
      <c r="I212" s="315"/>
      <c r="J212" s="410"/>
      <c r="K212" s="410"/>
      <c r="L212" s="483"/>
      <c r="M212" s="483"/>
      <c r="N212" s="294"/>
      <c r="O212" s="294"/>
      <c r="P212" s="194"/>
      <c r="Q212" s="210"/>
      <c r="R212" s="115"/>
    </row>
    <row r="213" spans="2:18" s="308" customFormat="1" ht="13.5" customHeight="1">
      <c r="B213" s="783"/>
      <c r="C213" s="646"/>
      <c r="D213" s="761" t="s">
        <v>168</v>
      </c>
      <c r="E213" s="316" t="s">
        <v>18</v>
      </c>
      <c r="F213" s="197"/>
      <c r="G213" s="197"/>
      <c r="H213" s="312">
        <v>0</v>
      </c>
      <c r="I213" s="312">
        <v>0</v>
      </c>
      <c r="J213" s="197">
        <v>106</v>
      </c>
      <c r="K213" s="197">
        <v>106</v>
      </c>
      <c r="L213" s="264">
        <v>106</v>
      </c>
      <c r="M213" s="264">
        <v>106</v>
      </c>
      <c r="N213" s="261">
        <v>126</v>
      </c>
      <c r="O213" s="261">
        <v>126</v>
      </c>
      <c r="P213" s="197">
        <v>0</v>
      </c>
      <c r="Q213" s="211">
        <v>0</v>
      </c>
      <c r="R213" s="113"/>
    </row>
    <row r="214" spans="2:18" s="308" customFormat="1" ht="13.5" customHeight="1">
      <c r="B214" s="783"/>
      <c r="C214" s="646"/>
      <c r="D214" s="753"/>
      <c r="E214" s="317" t="s">
        <v>19</v>
      </c>
      <c r="F214" s="184"/>
      <c r="G214" s="184"/>
      <c r="H214" s="313"/>
      <c r="I214" s="313"/>
      <c r="J214" s="405"/>
      <c r="K214" s="405"/>
      <c r="L214" s="482"/>
      <c r="M214" s="482"/>
      <c r="N214" s="261"/>
      <c r="O214" s="261"/>
      <c r="P214" s="184"/>
      <c r="Q214" s="203"/>
      <c r="R214" s="114"/>
    </row>
    <row r="215" spans="2:18" s="308" customFormat="1" ht="13.5" customHeight="1">
      <c r="B215" s="783"/>
      <c r="C215" s="646"/>
      <c r="D215" s="753"/>
      <c r="E215" s="317" t="s">
        <v>29</v>
      </c>
      <c r="F215" s="184"/>
      <c r="G215" s="184"/>
      <c r="H215" s="313">
        <v>0</v>
      </c>
      <c r="I215" s="313">
        <v>0</v>
      </c>
      <c r="J215" s="405">
        <v>0</v>
      </c>
      <c r="K215" s="405">
        <v>0</v>
      </c>
      <c r="L215" s="482">
        <v>0</v>
      </c>
      <c r="M215" s="482">
        <v>0</v>
      </c>
      <c r="N215" s="261">
        <v>0</v>
      </c>
      <c r="O215" s="261">
        <v>0</v>
      </c>
      <c r="P215" s="184">
        <v>0</v>
      </c>
      <c r="Q215" s="203">
        <v>0</v>
      </c>
      <c r="R215" s="114"/>
    </row>
    <row r="216" spans="2:18" s="308" customFormat="1" ht="13.5" customHeight="1">
      <c r="B216" s="783"/>
      <c r="C216" s="646"/>
      <c r="D216" s="753"/>
      <c r="E216" s="317" t="s">
        <v>20</v>
      </c>
      <c r="F216" s="184"/>
      <c r="G216" s="184"/>
      <c r="H216" s="313">
        <v>0</v>
      </c>
      <c r="I216" s="313">
        <v>0</v>
      </c>
      <c r="J216" s="405">
        <v>0</v>
      </c>
      <c r="K216" s="405">
        <v>0</v>
      </c>
      <c r="L216" s="482">
        <v>0</v>
      </c>
      <c r="M216" s="482">
        <v>0</v>
      </c>
      <c r="N216" s="261">
        <v>0</v>
      </c>
      <c r="O216" s="261">
        <v>0</v>
      </c>
      <c r="P216" s="184">
        <v>0</v>
      </c>
      <c r="Q216" s="203">
        <v>0</v>
      </c>
      <c r="R216" s="114"/>
    </row>
    <row r="217" spans="2:18" s="308" customFormat="1" ht="13.5" customHeight="1">
      <c r="B217" s="783"/>
      <c r="C217" s="646"/>
      <c r="D217" s="753"/>
      <c r="E217" s="317" t="s">
        <v>34</v>
      </c>
      <c r="F217" s="184"/>
      <c r="G217" s="184"/>
      <c r="H217" s="313"/>
      <c r="I217" s="313"/>
      <c r="J217" s="405"/>
      <c r="K217" s="405"/>
      <c r="L217" s="482"/>
      <c r="M217" s="482"/>
      <c r="N217" s="261"/>
      <c r="O217" s="261"/>
      <c r="P217" s="184"/>
      <c r="Q217" s="203"/>
      <c r="R217" s="114"/>
    </row>
    <row r="218" spans="2:18" s="308" customFormat="1" ht="13.5" customHeight="1">
      <c r="B218" s="783"/>
      <c r="C218" s="646"/>
      <c r="D218" s="753"/>
      <c r="E218" s="317" t="s">
        <v>70</v>
      </c>
      <c r="F218" s="184"/>
      <c r="G218" s="184"/>
      <c r="H218" s="313">
        <v>0</v>
      </c>
      <c r="I218" s="313">
        <v>0</v>
      </c>
      <c r="J218" s="184">
        <v>106</v>
      </c>
      <c r="K218" s="184">
        <v>106</v>
      </c>
      <c r="L218" s="264">
        <v>106</v>
      </c>
      <c r="M218" s="264">
        <v>106</v>
      </c>
      <c r="N218" s="261">
        <v>126</v>
      </c>
      <c r="O218" s="261">
        <v>126</v>
      </c>
      <c r="P218" s="184">
        <v>0</v>
      </c>
      <c r="Q218" s="203">
        <v>0</v>
      </c>
      <c r="R218" s="114"/>
    </row>
    <row r="219" spans="2:18" s="308" customFormat="1" ht="13.5" customHeight="1" thickBot="1">
      <c r="B219" s="784"/>
      <c r="C219" s="748"/>
      <c r="D219" s="768"/>
      <c r="E219" s="318" t="s">
        <v>21</v>
      </c>
      <c r="F219" s="194"/>
      <c r="G219" s="194"/>
      <c r="H219" s="315"/>
      <c r="I219" s="315"/>
      <c r="J219" s="410"/>
      <c r="K219" s="410"/>
      <c r="L219" s="483"/>
      <c r="M219" s="483"/>
      <c r="N219" s="294"/>
      <c r="O219" s="294"/>
      <c r="P219" s="194"/>
      <c r="Q219" s="210"/>
      <c r="R219" s="115"/>
    </row>
    <row r="220" spans="2:18" ht="13.5" customHeight="1">
      <c r="B220" s="822" t="s">
        <v>123</v>
      </c>
      <c r="C220" s="765" t="s">
        <v>130</v>
      </c>
      <c r="D220" s="765" t="s">
        <v>169</v>
      </c>
      <c r="E220" s="398" t="s">
        <v>18</v>
      </c>
      <c r="F220" s="187">
        <v>33370.85</v>
      </c>
      <c r="G220" s="187">
        <v>29235.85</v>
      </c>
      <c r="H220" s="187">
        <f>H222+H223+H225</f>
        <v>5984.7208899999996</v>
      </c>
      <c r="I220" s="187">
        <f t="shared" ref="I220" si="131">I222+I223+I225</f>
        <v>4827.1824500000002</v>
      </c>
      <c r="J220" s="187">
        <f>J222+J223+J225</f>
        <v>15554.60154</v>
      </c>
      <c r="K220" s="187">
        <f t="shared" ref="K220" si="132">K222+K223+K225</f>
        <v>14964.688700000001</v>
      </c>
      <c r="L220" s="187">
        <f>L222+L223+L225</f>
        <v>27771.63796</v>
      </c>
      <c r="M220" s="187">
        <f t="shared" ref="M220:N220" si="133">M222+M223+M225</f>
        <v>22109.54033</v>
      </c>
      <c r="N220" s="187">
        <f t="shared" si="133"/>
        <v>35354.113410000005</v>
      </c>
      <c r="O220" s="187">
        <f t="shared" ref="O220:Q220" si="134">O222+O223+O225</f>
        <v>35339.630280000005</v>
      </c>
      <c r="P220" s="187">
        <f t="shared" si="134"/>
        <v>31629.987000000001</v>
      </c>
      <c r="Q220" s="187">
        <f t="shared" si="134"/>
        <v>31629.987000000001</v>
      </c>
      <c r="R220" s="802"/>
    </row>
    <row r="221" spans="2:18" ht="13.5" customHeight="1">
      <c r="B221" s="815"/>
      <c r="C221" s="766"/>
      <c r="D221" s="766"/>
      <c r="E221" s="399" t="s">
        <v>19</v>
      </c>
      <c r="F221" s="399"/>
      <c r="G221" s="399"/>
      <c r="H221" s="399"/>
      <c r="I221" s="399"/>
      <c r="J221" s="399"/>
      <c r="K221" s="399"/>
      <c r="L221" s="420"/>
      <c r="M221" s="420"/>
      <c r="N221" s="420"/>
      <c r="O221" s="495"/>
      <c r="P221" s="495"/>
      <c r="Q221" s="495"/>
      <c r="R221" s="803"/>
    </row>
    <row r="222" spans="2:18" ht="13.5" customHeight="1">
      <c r="B222" s="815"/>
      <c r="C222" s="766"/>
      <c r="D222" s="766"/>
      <c r="E222" s="399" t="s">
        <v>29</v>
      </c>
      <c r="F222" s="188">
        <v>9.5</v>
      </c>
      <c r="G222" s="188">
        <v>9.5</v>
      </c>
      <c r="H222" s="188">
        <f>H243+H257+H264+H271+H285+H292+H299</f>
        <v>0</v>
      </c>
      <c r="I222" s="188">
        <f t="shared" ref="I222" si="135">I243+I257+I264+I271+I285+I292+I299</f>
        <v>0</v>
      </c>
      <c r="J222" s="188">
        <f>J229+J236+J243+J257+J264+J271+J285+J292+J299</f>
        <v>0</v>
      </c>
      <c r="K222" s="188">
        <f t="shared" ref="K222" si="136">K229+K236+K243+K257+K264+K271+K285+K292+K299</f>
        <v>0</v>
      </c>
      <c r="L222" s="188">
        <f>L229+L236+L243+L250+L257+L264+L271+L278+L285+L292+L299</f>
        <v>0</v>
      </c>
      <c r="M222" s="188">
        <f t="shared" ref="M222:N222" si="137">M229+M236+M243+M250+M257+M264+M271+M278+M285+M292+M299</f>
        <v>0</v>
      </c>
      <c r="N222" s="188">
        <f t="shared" si="137"/>
        <v>9.1999999999999993</v>
      </c>
      <c r="O222" s="188">
        <f t="shared" ref="O222:Q222" si="138">O229+O236+O243+O250+O257+O264+O271+O278+O285+O292+O299</f>
        <v>9.1999999999999993</v>
      </c>
      <c r="P222" s="188">
        <f t="shared" si="138"/>
        <v>0</v>
      </c>
      <c r="Q222" s="188">
        <f t="shared" si="138"/>
        <v>0</v>
      </c>
      <c r="R222" s="803"/>
    </row>
    <row r="223" spans="2:18" ht="13.5" customHeight="1">
      <c r="B223" s="815"/>
      <c r="C223" s="766"/>
      <c r="D223" s="766"/>
      <c r="E223" s="399" t="s">
        <v>20</v>
      </c>
      <c r="F223" s="188">
        <v>709.3</v>
      </c>
      <c r="G223" s="188">
        <v>709.3</v>
      </c>
      <c r="H223" s="188">
        <f>H244+H258+H265+H272+H286+H293+H300</f>
        <v>0</v>
      </c>
      <c r="I223" s="188">
        <f t="shared" ref="I223" si="139">I244+I258+I265+I272+I286+I293+I300</f>
        <v>0</v>
      </c>
      <c r="J223" s="188">
        <f>J230+J237+J244+J258+J265+J272+J286+J293+J300</f>
        <v>504.48199999999997</v>
      </c>
      <c r="K223" s="188">
        <f t="shared" ref="K223" si="140">K230+K237+K244+K258+K265+K272+K286+K293+K300</f>
        <v>504.48199999999997</v>
      </c>
      <c r="L223" s="188">
        <f>L230+L237+L244+L251+L258+L265+L272+L279+L286+L293+L300</f>
        <v>504.48199999999997</v>
      </c>
      <c r="M223" s="188">
        <f t="shared" ref="M223:N223" si="141">M230+M237+M244+M251+M258+M265+M272+M279+M286+M293+M300</f>
        <v>504.48199999999997</v>
      </c>
      <c r="N223" s="188">
        <f t="shared" si="141"/>
        <v>1134.86769</v>
      </c>
      <c r="O223" s="188">
        <f t="shared" ref="O223:Q223" si="142">O230+O237+O244+O251+O258+O265+O272+O279+O286+O293+O300</f>
        <v>1134.86769</v>
      </c>
      <c r="P223" s="188">
        <f t="shared" si="142"/>
        <v>0</v>
      </c>
      <c r="Q223" s="188">
        <f t="shared" si="142"/>
        <v>0</v>
      </c>
      <c r="R223" s="803"/>
    </row>
    <row r="224" spans="2:18" ht="13.5" customHeight="1">
      <c r="B224" s="815"/>
      <c r="C224" s="766"/>
      <c r="D224" s="766"/>
      <c r="E224" s="399" t="s">
        <v>34</v>
      </c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803"/>
    </row>
    <row r="225" spans="2:18" ht="13.5" customHeight="1">
      <c r="B225" s="815"/>
      <c r="C225" s="766"/>
      <c r="D225" s="766"/>
      <c r="E225" s="399" t="s">
        <v>70</v>
      </c>
      <c r="F225" s="188">
        <v>32652.05</v>
      </c>
      <c r="G225" s="188">
        <v>28517.05</v>
      </c>
      <c r="H225" s="188">
        <f>H246+H260+H267+H274+H288+H295+H302</f>
        <v>5984.7208899999996</v>
      </c>
      <c r="I225" s="188">
        <f t="shared" ref="I225" si="143">I246+I260+I267+I274+I288+I295+I302</f>
        <v>4827.1824500000002</v>
      </c>
      <c r="J225" s="188">
        <f>J232+J239+J246+J260+J267+J274+J288+J295+J302</f>
        <v>15050.11954</v>
      </c>
      <c r="K225" s="188">
        <f t="shared" ref="K225" si="144">K232+K239+K246+K260+K267+K274+K288+K295+K302</f>
        <v>14460.206700000001</v>
      </c>
      <c r="L225" s="188">
        <f>L232+L239+L246+L253+L260+L267+L274+L281+L288+L295+L302</f>
        <v>27267.15596</v>
      </c>
      <c r="M225" s="188">
        <f t="shared" ref="M225:N225" si="145">M232+M239+M246+M253+M260+M267+M274+M281+M288+M295+M302</f>
        <v>21605.05833</v>
      </c>
      <c r="N225" s="188">
        <f t="shared" si="145"/>
        <v>34210.045720000002</v>
      </c>
      <c r="O225" s="188">
        <f t="shared" ref="O225:Q225" si="146">O232+O239+O246+O253+O260+O267+O274+O281+O288+O295+O302</f>
        <v>34195.562590000001</v>
      </c>
      <c r="P225" s="188">
        <f t="shared" si="146"/>
        <v>31629.987000000001</v>
      </c>
      <c r="Q225" s="188">
        <f t="shared" si="146"/>
        <v>31629.987000000001</v>
      </c>
      <c r="R225" s="803"/>
    </row>
    <row r="226" spans="2:18" ht="13.5" customHeight="1" thickBot="1">
      <c r="B226" s="816"/>
      <c r="C226" s="767"/>
      <c r="D226" s="767"/>
      <c r="E226" s="400" t="s">
        <v>21</v>
      </c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804"/>
    </row>
    <row r="227" spans="2:18" s="308" customFormat="1" ht="13.5" customHeight="1">
      <c r="B227" s="778"/>
      <c r="C227" s="755" t="s">
        <v>170</v>
      </c>
      <c r="D227" s="755" t="s">
        <v>731</v>
      </c>
      <c r="E227" s="489" t="s">
        <v>18</v>
      </c>
      <c r="F227" s="489"/>
      <c r="G227" s="489"/>
      <c r="H227" s="197">
        <v>0</v>
      </c>
      <c r="I227" s="197">
        <v>0</v>
      </c>
      <c r="J227" s="197">
        <v>99.787000000000006</v>
      </c>
      <c r="K227" s="197">
        <v>99.787000000000006</v>
      </c>
      <c r="L227" s="197">
        <v>99.787000000000006</v>
      </c>
      <c r="M227" s="197">
        <v>99.787000000000006</v>
      </c>
      <c r="N227" s="351">
        <v>206.05</v>
      </c>
      <c r="O227" s="351">
        <v>206.05</v>
      </c>
      <c r="P227" s="489">
        <v>0</v>
      </c>
      <c r="Q227" s="489">
        <v>0</v>
      </c>
      <c r="R227" s="135"/>
    </row>
    <row r="228" spans="2:18" s="308" customFormat="1" ht="13.5" customHeight="1">
      <c r="B228" s="774"/>
      <c r="C228" s="756"/>
      <c r="D228" s="756"/>
      <c r="E228" s="482" t="s">
        <v>19</v>
      </c>
      <c r="F228" s="482"/>
      <c r="G228" s="482"/>
      <c r="H228" s="482"/>
      <c r="I228" s="482"/>
      <c r="J228" s="482"/>
      <c r="K228" s="482"/>
      <c r="L228" s="482"/>
      <c r="M228" s="482"/>
      <c r="N228" s="495"/>
      <c r="O228" s="495"/>
      <c r="P228" s="482"/>
      <c r="Q228" s="482"/>
      <c r="R228" s="136"/>
    </row>
    <row r="229" spans="2:18" s="308" customFormat="1" ht="13.5" customHeight="1">
      <c r="B229" s="774"/>
      <c r="C229" s="756"/>
      <c r="D229" s="756"/>
      <c r="E229" s="482" t="s">
        <v>29</v>
      </c>
      <c r="F229" s="482"/>
      <c r="G229" s="482"/>
      <c r="H229" s="482">
        <v>0</v>
      </c>
      <c r="I229" s="482">
        <v>0</v>
      </c>
      <c r="J229" s="482">
        <v>0</v>
      </c>
      <c r="K229" s="482">
        <v>0</v>
      </c>
      <c r="L229" s="482">
        <v>0</v>
      </c>
      <c r="M229" s="482">
        <v>0</v>
      </c>
      <c r="N229" s="495">
        <v>0</v>
      </c>
      <c r="O229" s="495">
        <v>0</v>
      </c>
      <c r="P229" s="482">
        <v>0</v>
      </c>
      <c r="Q229" s="482">
        <v>0</v>
      </c>
      <c r="R229" s="136"/>
    </row>
    <row r="230" spans="2:18" s="308" customFormat="1" ht="13.5" customHeight="1">
      <c r="B230" s="774"/>
      <c r="C230" s="756"/>
      <c r="D230" s="756"/>
      <c r="E230" s="482" t="s">
        <v>20</v>
      </c>
      <c r="F230" s="482"/>
      <c r="G230" s="482"/>
      <c r="H230" s="184">
        <v>0</v>
      </c>
      <c r="I230" s="184">
        <v>0</v>
      </c>
      <c r="J230" s="184">
        <v>99.787000000000006</v>
      </c>
      <c r="K230" s="184">
        <v>99.787000000000006</v>
      </c>
      <c r="L230" s="184">
        <v>99.787000000000006</v>
      </c>
      <c r="M230" s="184">
        <v>99.787000000000006</v>
      </c>
      <c r="N230" s="261">
        <v>206.05</v>
      </c>
      <c r="O230" s="261">
        <v>206.05</v>
      </c>
      <c r="P230" s="482">
        <v>0</v>
      </c>
      <c r="Q230" s="482">
        <v>0</v>
      </c>
      <c r="R230" s="136"/>
    </row>
    <row r="231" spans="2:18" s="308" customFormat="1" ht="13.5" customHeight="1">
      <c r="B231" s="774"/>
      <c r="C231" s="756"/>
      <c r="D231" s="756"/>
      <c r="E231" s="482" t="s">
        <v>34</v>
      </c>
      <c r="F231" s="482"/>
      <c r="G231" s="482"/>
      <c r="H231" s="482"/>
      <c r="I231" s="482"/>
      <c r="J231" s="482"/>
      <c r="K231" s="482"/>
      <c r="L231" s="482"/>
      <c r="M231" s="482"/>
      <c r="N231" s="495"/>
      <c r="O231" s="495"/>
      <c r="P231" s="482"/>
      <c r="Q231" s="482"/>
      <c r="R231" s="136"/>
    </row>
    <row r="232" spans="2:18" s="308" customFormat="1" ht="13.5" customHeight="1">
      <c r="B232" s="774"/>
      <c r="C232" s="756"/>
      <c r="D232" s="756"/>
      <c r="E232" s="482" t="s">
        <v>70</v>
      </c>
      <c r="F232" s="482"/>
      <c r="G232" s="482"/>
      <c r="H232" s="482">
        <v>0</v>
      </c>
      <c r="I232" s="482">
        <v>0</v>
      </c>
      <c r="J232" s="482">
        <v>0</v>
      </c>
      <c r="K232" s="482">
        <v>0</v>
      </c>
      <c r="L232" s="482">
        <v>0</v>
      </c>
      <c r="M232" s="482">
        <v>0</v>
      </c>
      <c r="N232" s="495">
        <v>0</v>
      </c>
      <c r="O232" s="495">
        <v>0</v>
      </c>
      <c r="P232" s="482">
        <v>0</v>
      </c>
      <c r="Q232" s="482">
        <v>0</v>
      </c>
      <c r="R232" s="136"/>
    </row>
    <row r="233" spans="2:18" s="308" customFormat="1" ht="13.5" customHeight="1" thickBot="1">
      <c r="B233" s="775"/>
      <c r="C233" s="777"/>
      <c r="D233" s="777"/>
      <c r="E233" s="483" t="s">
        <v>21</v>
      </c>
      <c r="F233" s="483"/>
      <c r="G233" s="483"/>
      <c r="H233" s="483"/>
      <c r="I233" s="483"/>
      <c r="J233" s="483"/>
      <c r="K233" s="483"/>
      <c r="L233" s="483"/>
      <c r="M233" s="483"/>
      <c r="N233" s="502"/>
      <c r="O233" s="502"/>
      <c r="P233" s="483"/>
      <c r="Q233" s="483"/>
      <c r="R233" s="137"/>
    </row>
    <row r="234" spans="2:18" s="308" customFormat="1" ht="13.5" customHeight="1">
      <c r="B234" s="773"/>
      <c r="C234" s="776" t="s">
        <v>166</v>
      </c>
      <c r="D234" s="776" t="s">
        <v>746</v>
      </c>
      <c r="E234" s="481" t="s">
        <v>18</v>
      </c>
      <c r="F234" s="481"/>
      <c r="G234" s="481"/>
      <c r="H234" s="195">
        <v>0</v>
      </c>
      <c r="I234" s="195">
        <v>0</v>
      </c>
      <c r="J234" s="195">
        <v>404.69499999999999</v>
      </c>
      <c r="K234" s="195">
        <v>404.69499999999999</v>
      </c>
      <c r="L234" s="195">
        <v>404.69499999999999</v>
      </c>
      <c r="M234" s="195">
        <v>404.69499999999999</v>
      </c>
      <c r="N234" s="352">
        <v>749.81768999999997</v>
      </c>
      <c r="O234" s="352">
        <v>749.81768999999997</v>
      </c>
      <c r="P234" s="195">
        <v>0</v>
      </c>
      <c r="Q234" s="195">
        <v>0</v>
      </c>
      <c r="R234" s="166"/>
    </row>
    <row r="235" spans="2:18" s="308" customFormat="1" ht="13.5" customHeight="1">
      <c r="B235" s="774"/>
      <c r="C235" s="756"/>
      <c r="D235" s="756"/>
      <c r="E235" s="313" t="s">
        <v>19</v>
      </c>
      <c r="F235" s="313"/>
      <c r="G235" s="313"/>
      <c r="H235" s="313"/>
      <c r="I235" s="313"/>
      <c r="J235" s="405"/>
      <c r="K235" s="405"/>
      <c r="L235" s="482"/>
      <c r="M235" s="482"/>
      <c r="N235" s="495"/>
      <c r="O235" s="495"/>
      <c r="P235" s="313"/>
      <c r="Q235" s="313"/>
      <c r="R235" s="136"/>
    </row>
    <row r="236" spans="2:18" s="308" customFormat="1" ht="13.5" customHeight="1">
      <c r="B236" s="774"/>
      <c r="C236" s="756"/>
      <c r="D236" s="756"/>
      <c r="E236" s="313" t="s">
        <v>29</v>
      </c>
      <c r="F236" s="313"/>
      <c r="G236" s="313"/>
      <c r="H236" s="313">
        <v>0</v>
      </c>
      <c r="I236" s="313">
        <v>0</v>
      </c>
      <c r="J236" s="405">
        <v>0</v>
      </c>
      <c r="K236" s="405">
        <v>0</v>
      </c>
      <c r="L236" s="482">
        <v>0</v>
      </c>
      <c r="M236" s="482">
        <v>0</v>
      </c>
      <c r="N236" s="495">
        <v>0</v>
      </c>
      <c r="O236" s="495">
        <v>0</v>
      </c>
      <c r="P236" s="313">
        <v>0</v>
      </c>
      <c r="Q236" s="313">
        <v>0</v>
      </c>
      <c r="R236" s="136"/>
    </row>
    <row r="237" spans="2:18" s="308" customFormat="1" ht="13.5" customHeight="1">
      <c r="B237" s="774"/>
      <c r="C237" s="756"/>
      <c r="D237" s="756"/>
      <c r="E237" s="313" t="s">
        <v>20</v>
      </c>
      <c r="F237" s="313"/>
      <c r="G237" s="313"/>
      <c r="H237" s="184">
        <v>0</v>
      </c>
      <c r="I237" s="184">
        <v>0</v>
      </c>
      <c r="J237" s="184">
        <v>404.69499999999999</v>
      </c>
      <c r="K237" s="184">
        <v>404.69499999999999</v>
      </c>
      <c r="L237" s="184">
        <v>404.69499999999999</v>
      </c>
      <c r="M237" s="184">
        <v>404.69499999999999</v>
      </c>
      <c r="N237" s="261">
        <v>749.81768999999997</v>
      </c>
      <c r="O237" s="261">
        <v>749.81768999999997</v>
      </c>
      <c r="P237" s="184">
        <v>0</v>
      </c>
      <c r="Q237" s="184">
        <v>0</v>
      </c>
      <c r="R237" s="136"/>
    </row>
    <row r="238" spans="2:18" s="308" customFormat="1" ht="13.5" customHeight="1">
      <c r="B238" s="774"/>
      <c r="C238" s="756"/>
      <c r="D238" s="756"/>
      <c r="E238" s="313" t="s">
        <v>34</v>
      </c>
      <c r="F238" s="313"/>
      <c r="G238" s="313"/>
      <c r="H238" s="313"/>
      <c r="I238" s="313"/>
      <c r="J238" s="405"/>
      <c r="K238" s="405"/>
      <c r="L238" s="482"/>
      <c r="M238" s="482"/>
      <c r="N238" s="495"/>
      <c r="O238" s="495"/>
      <c r="P238" s="313"/>
      <c r="Q238" s="313"/>
      <c r="R238" s="136"/>
    </row>
    <row r="239" spans="2:18" s="308" customFormat="1" ht="13.5" customHeight="1">
      <c r="B239" s="774"/>
      <c r="C239" s="756"/>
      <c r="D239" s="756"/>
      <c r="E239" s="313" t="s">
        <v>70</v>
      </c>
      <c r="F239" s="313"/>
      <c r="G239" s="313"/>
      <c r="H239" s="313">
        <v>0</v>
      </c>
      <c r="I239" s="313">
        <v>0</v>
      </c>
      <c r="J239" s="405">
        <v>0</v>
      </c>
      <c r="K239" s="405">
        <v>0</v>
      </c>
      <c r="L239" s="482">
        <v>0</v>
      </c>
      <c r="M239" s="482">
        <v>0</v>
      </c>
      <c r="N239" s="495">
        <v>0</v>
      </c>
      <c r="O239" s="495">
        <v>0</v>
      </c>
      <c r="P239" s="313">
        <v>0</v>
      </c>
      <c r="Q239" s="313">
        <v>0</v>
      </c>
      <c r="R239" s="136"/>
    </row>
    <row r="240" spans="2:18" s="308" customFormat="1" ht="13.5" customHeight="1" thickBot="1">
      <c r="B240" s="775"/>
      <c r="C240" s="777"/>
      <c r="D240" s="777"/>
      <c r="E240" s="315" t="s">
        <v>21</v>
      </c>
      <c r="F240" s="315"/>
      <c r="G240" s="315"/>
      <c r="H240" s="315"/>
      <c r="I240" s="315"/>
      <c r="J240" s="410"/>
      <c r="K240" s="410"/>
      <c r="L240" s="483"/>
      <c r="M240" s="483"/>
      <c r="N240" s="502"/>
      <c r="O240" s="502"/>
      <c r="P240" s="315"/>
      <c r="Q240" s="315"/>
      <c r="R240" s="137"/>
    </row>
    <row r="241" spans="2:18" ht="13.5" customHeight="1">
      <c r="B241" s="781"/>
      <c r="C241" s="759" t="s">
        <v>167</v>
      </c>
      <c r="D241" s="757" t="s">
        <v>165</v>
      </c>
      <c r="E241" s="487" t="s">
        <v>18</v>
      </c>
      <c r="F241" s="197"/>
      <c r="G241" s="197"/>
      <c r="H241" s="489">
        <v>5557.1724299999996</v>
      </c>
      <c r="I241" s="489">
        <v>4614.2568499999998</v>
      </c>
      <c r="J241" s="197">
        <v>14092.944229999999</v>
      </c>
      <c r="K241" s="353">
        <v>13766.26281</v>
      </c>
      <c r="L241" s="353">
        <v>13760.62831</v>
      </c>
      <c r="M241" s="353">
        <v>13760.62831</v>
      </c>
      <c r="N241" s="351">
        <v>18515.807690000001</v>
      </c>
      <c r="O241" s="351">
        <v>18515.807690000001</v>
      </c>
      <c r="P241" s="489">
        <v>29704.093000000001</v>
      </c>
      <c r="Q241" s="489">
        <v>29704.093000000001</v>
      </c>
      <c r="R241" s="113"/>
    </row>
    <row r="242" spans="2:18" ht="13.5" customHeight="1">
      <c r="B242" s="782"/>
      <c r="C242" s="760"/>
      <c r="D242" s="758"/>
      <c r="E242" s="485" t="s">
        <v>19</v>
      </c>
      <c r="F242" s="184"/>
      <c r="G242" s="184"/>
      <c r="H242" s="482"/>
      <c r="I242" s="482"/>
      <c r="J242" s="482"/>
      <c r="K242" s="482"/>
      <c r="L242" s="482"/>
      <c r="M242" s="482"/>
      <c r="N242" s="261"/>
      <c r="O242" s="261"/>
      <c r="P242" s="203"/>
      <c r="Q242" s="203"/>
      <c r="R242" s="114"/>
    </row>
    <row r="243" spans="2:18" ht="13.5" customHeight="1">
      <c r="B243" s="782"/>
      <c r="C243" s="760"/>
      <c r="D243" s="758"/>
      <c r="E243" s="485" t="s">
        <v>29</v>
      </c>
      <c r="F243" s="184"/>
      <c r="G243" s="184"/>
      <c r="H243" s="482">
        <v>0</v>
      </c>
      <c r="I243" s="482">
        <v>0</v>
      </c>
      <c r="J243" s="482">
        <v>0</v>
      </c>
      <c r="K243" s="482">
        <v>0</v>
      </c>
      <c r="L243" s="482">
        <v>0</v>
      </c>
      <c r="M243" s="482">
        <v>0</v>
      </c>
      <c r="N243" s="261">
        <v>0</v>
      </c>
      <c r="O243" s="261">
        <v>0</v>
      </c>
      <c r="P243" s="203">
        <v>0</v>
      </c>
      <c r="Q243" s="203">
        <v>0</v>
      </c>
      <c r="R243" s="114"/>
    </row>
    <row r="244" spans="2:18" ht="13.5" customHeight="1">
      <c r="B244" s="782"/>
      <c r="C244" s="760"/>
      <c r="D244" s="758"/>
      <c r="E244" s="485" t="s">
        <v>20</v>
      </c>
      <c r="F244" s="184"/>
      <c r="G244" s="184"/>
      <c r="H244" s="482">
        <v>0</v>
      </c>
      <c r="I244" s="482">
        <v>0</v>
      </c>
      <c r="J244" s="482">
        <v>0</v>
      </c>
      <c r="K244" s="482">
        <v>0</v>
      </c>
      <c r="L244" s="482">
        <v>0</v>
      </c>
      <c r="M244" s="482">
        <v>0</v>
      </c>
      <c r="N244" s="261">
        <v>0</v>
      </c>
      <c r="O244" s="261">
        <v>0</v>
      </c>
      <c r="P244" s="203">
        <v>0</v>
      </c>
      <c r="Q244" s="203">
        <v>0</v>
      </c>
      <c r="R244" s="114"/>
    </row>
    <row r="245" spans="2:18" ht="13.5" customHeight="1">
      <c r="B245" s="782"/>
      <c r="C245" s="760"/>
      <c r="D245" s="758"/>
      <c r="E245" s="485" t="s">
        <v>34</v>
      </c>
      <c r="F245" s="184"/>
      <c r="G245" s="184"/>
      <c r="H245" s="482"/>
      <c r="I245" s="482"/>
      <c r="J245" s="482"/>
      <c r="K245" s="482"/>
      <c r="L245" s="482"/>
      <c r="M245" s="482"/>
      <c r="N245" s="261"/>
      <c r="O245" s="261"/>
      <c r="P245" s="203"/>
      <c r="Q245" s="203"/>
      <c r="R245" s="114"/>
    </row>
    <row r="246" spans="2:18" ht="13.5" customHeight="1">
      <c r="B246" s="782"/>
      <c r="C246" s="760"/>
      <c r="D246" s="758"/>
      <c r="E246" s="485" t="s">
        <v>70</v>
      </c>
      <c r="F246" s="184"/>
      <c r="G246" s="184"/>
      <c r="H246" s="482">
        <v>5557.1724299999996</v>
      </c>
      <c r="I246" s="482">
        <v>4614.2568499999998</v>
      </c>
      <c r="J246" s="184">
        <v>14092.944229999999</v>
      </c>
      <c r="K246" s="264">
        <v>13766.26281</v>
      </c>
      <c r="L246" s="264">
        <v>13760.62831</v>
      </c>
      <c r="M246" s="264">
        <v>13760.62831</v>
      </c>
      <c r="N246" s="261">
        <v>18515.807690000001</v>
      </c>
      <c r="O246" s="261">
        <v>18515.807690000001</v>
      </c>
      <c r="P246" s="203">
        <v>29704.093000000001</v>
      </c>
      <c r="Q246" s="203">
        <v>29704.093000000001</v>
      </c>
      <c r="R246" s="114"/>
    </row>
    <row r="247" spans="2:18" ht="13.5" customHeight="1" thickBot="1">
      <c r="B247" s="782"/>
      <c r="C247" s="760"/>
      <c r="D247" s="758"/>
      <c r="E247" s="490" t="s">
        <v>21</v>
      </c>
      <c r="F247" s="185"/>
      <c r="G247" s="185"/>
      <c r="H247" s="488"/>
      <c r="I247" s="488"/>
      <c r="J247" s="488"/>
      <c r="K247" s="488"/>
      <c r="L247" s="488"/>
      <c r="M247" s="488"/>
      <c r="N247" s="269"/>
      <c r="O247" s="269"/>
      <c r="P247" s="204"/>
      <c r="Q247" s="204"/>
      <c r="R247" s="116"/>
    </row>
    <row r="248" spans="2:18" s="397" customFormat="1" ht="13.5" customHeight="1">
      <c r="B248" s="778"/>
      <c r="C248" s="755" t="s">
        <v>171</v>
      </c>
      <c r="D248" s="761" t="s">
        <v>841</v>
      </c>
      <c r="E248" s="487" t="s">
        <v>18</v>
      </c>
      <c r="F248" s="197"/>
      <c r="G248" s="197"/>
      <c r="H248" s="489">
        <v>0</v>
      </c>
      <c r="I248" s="489">
        <v>0</v>
      </c>
      <c r="J248" s="489">
        <v>0</v>
      </c>
      <c r="K248" s="489">
        <v>0</v>
      </c>
      <c r="L248" s="353">
        <v>11781.69563</v>
      </c>
      <c r="M248" s="353">
        <v>6829.9917999999998</v>
      </c>
      <c r="N248" s="351">
        <v>13760.62831</v>
      </c>
      <c r="O248" s="351">
        <v>13760.62831</v>
      </c>
      <c r="P248" s="211">
        <v>0</v>
      </c>
      <c r="Q248" s="211">
        <v>0</v>
      </c>
      <c r="R248" s="113"/>
    </row>
    <row r="249" spans="2:18" s="397" customFormat="1" ht="13.5" customHeight="1">
      <c r="B249" s="774"/>
      <c r="C249" s="756"/>
      <c r="D249" s="753"/>
      <c r="E249" s="485" t="s">
        <v>19</v>
      </c>
      <c r="F249" s="184"/>
      <c r="G249" s="184"/>
      <c r="H249" s="482"/>
      <c r="I249" s="482"/>
      <c r="J249" s="482"/>
      <c r="K249" s="482"/>
      <c r="L249" s="482"/>
      <c r="M249" s="482"/>
      <c r="N249" s="261"/>
      <c r="O249" s="261"/>
      <c r="P249" s="203"/>
      <c r="Q249" s="203"/>
      <c r="R249" s="114"/>
    </row>
    <row r="250" spans="2:18" s="397" customFormat="1" ht="13.5" customHeight="1">
      <c r="B250" s="774"/>
      <c r="C250" s="756"/>
      <c r="D250" s="753"/>
      <c r="E250" s="485" t="s">
        <v>29</v>
      </c>
      <c r="F250" s="184"/>
      <c r="G250" s="184"/>
      <c r="H250" s="482">
        <v>0</v>
      </c>
      <c r="I250" s="482">
        <v>0</v>
      </c>
      <c r="J250" s="482">
        <v>0</v>
      </c>
      <c r="K250" s="482">
        <v>0</v>
      </c>
      <c r="L250" s="482">
        <v>0</v>
      </c>
      <c r="M250" s="482">
        <v>0</v>
      </c>
      <c r="N250" s="261">
        <v>0</v>
      </c>
      <c r="O250" s="261">
        <v>0</v>
      </c>
      <c r="P250" s="203">
        <v>0</v>
      </c>
      <c r="Q250" s="203">
        <v>0</v>
      </c>
      <c r="R250" s="114"/>
    </row>
    <row r="251" spans="2:18" s="397" customFormat="1" ht="13.5" customHeight="1">
      <c r="B251" s="774"/>
      <c r="C251" s="756"/>
      <c r="D251" s="753"/>
      <c r="E251" s="485" t="s">
        <v>20</v>
      </c>
      <c r="F251" s="184"/>
      <c r="G251" s="184"/>
      <c r="H251" s="482">
        <v>0</v>
      </c>
      <c r="I251" s="482">
        <v>0</v>
      </c>
      <c r="J251" s="482">
        <v>0</v>
      </c>
      <c r="K251" s="482">
        <v>0</v>
      </c>
      <c r="L251" s="482">
        <v>0</v>
      </c>
      <c r="M251" s="482">
        <v>0</v>
      </c>
      <c r="N251" s="261">
        <v>0</v>
      </c>
      <c r="O251" s="261">
        <v>0</v>
      </c>
      <c r="P251" s="203">
        <v>0</v>
      </c>
      <c r="Q251" s="203">
        <v>0</v>
      </c>
      <c r="R251" s="114"/>
    </row>
    <row r="252" spans="2:18" s="397" customFormat="1" ht="13.5" customHeight="1">
      <c r="B252" s="774"/>
      <c r="C252" s="756"/>
      <c r="D252" s="753"/>
      <c r="E252" s="485" t="s">
        <v>34</v>
      </c>
      <c r="F252" s="184"/>
      <c r="G252" s="184"/>
      <c r="H252" s="482"/>
      <c r="I252" s="482"/>
      <c r="J252" s="482"/>
      <c r="K252" s="482"/>
      <c r="L252" s="482"/>
      <c r="M252" s="482"/>
      <c r="N252" s="261"/>
      <c r="O252" s="261"/>
      <c r="P252" s="203"/>
      <c r="Q252" s="203"/>
      <c r="R252" s="114"/>
    </row>
    <row r="253" spans="2:18" s="397" customFormat="1" ht="13.5" customHeight="1">
      <c r="B253" s="774"/>
      <c r="C253" s="756"/>
      <c r="D253" s="753"/>
      <c r="E253" s="485" t="s">
        <v>70</v>
      </c>
      <c r="F253" s="184"/>
      <c r="G253" s="184"/>
      <c r="H253" s="482">
        <v>0</v>
      </c>
      <c r="I253" s="482">
        <v>0</v>
      </c>
      <c r="J253" s="482">
        <v>0</v>
      </c>
      <c r="K253" s="482">
        <v>0</v>
      </c>
      <c r="L253" s="264">
        <v>11781.69563</v>
      </c>
      <c r="M253" s="264">
        <v>6829.9917999999998</v>
      </c>
      <c r="N253" s="261">
        <v>13760.62831</v>
      </c>
      <c r="O253" s="261">
        <v>13760.62831</v>
      </c>
      <c r="P253" s="203">
        <v>0</v>
      </c>
      <c r="Q253" s="203">
        <v>0</v>
      </c>
      <c r="R253" s="114"/>
    </row>
    <row r="254" spans="2:18" s="397" customFormat="1" ht="13.5" customHeight="1" thickBot="1">
      <c r="B254" s="779"/>
      <c r="C254" s="780"/>
      <c r="D254" s="769"/>
      <c r="E254" s="490" t="s">
        <v>21</v>
      </c>
      <c r="F254" s="185"/>
      <c r="G254" s="185"/>
      <c r="H254" s="488"/>
      <c r="I254" s="488"/>
      <c r="J254" s="488"/>
      <c r="K254" s="488"/>
      <c r="L254" s="488"/>
      <c r="M254" s="488"/>
      <c r="N254" s="269"/>
      <c r="O254" s="269"/>
      <c r="P254" s="204"/>
      <c r="Q254" s="204"/>
      <c r="R254" s="116"/>
    </row>
    <row r="255" spans="2:18" ht="13.5" customHeight="1">
      <c r="B255" s="781"/>
      <c r="C255" s="755" t="s">
        <v>172</v>
      </c>
      <c r="D255" s="761" t="s">
        <v>174</v>
      </c>
      <c r="E255" s="508" t="s">
        <v>18</v>
      </c>
      <c r="F255" s="197"/>
      <c r="G255" s="197"/>
      <c r="H255" s="489">
        <v>315.57654000000002</v>
      </c>
      <c r="I255" s="489">
        <v>207.22461999999999</v>
      </c>
      <c r="J255" s="197">
        <v>706.49343999999996</v>
      </c>
      <c r="K255" s="353">
        <v>572.77511000000004</v>
      </c>
      <c r="L255" s="353">
        <v>1113.04702</v>
      </c>
      <c r="M255" s="353">
        <v>855.95807000000002</v>
      </c>
      <c r="N255" s="356">
        <v>1279.0119999999999</v>
      </c>
      <c r="O255" s="351">
        <v>1267.9259300000001</v>
      </c>
      <c r="P255" s="489">
        <v>1925.894</v>
      </c>
      <c r="Q255" s="489">
        <v>1925.894</v>
      </c>
      <c r="R255" s="113"/>
    </row>
    <row r="256" spans="2:18" ht="13.5" customHeight="1">
      <c r="B256" s="782"/>
      <c r="C256" s="756"/>
      <c r="D256" s="753"/>
      <c r="E256" s="509" t="s">
        <v>19</v>
      </c>
      <c r="F256" s="184"/>
      <c r="G256" s="184"/>
      <c r="H256" s="482"/>
      <c r="I256" s="482"/>
      <c r="J256" s="482"/>
      <c r="K256" s="482"/>
      <c r="L256" s="482"/>
      <c r="M256" s="482"/>
      <c r="N256" s="261"/>
      <c r="O256" s="261"/>
      <c r="P256" s="203"/>
      <c r="Q256" s="203"/>
      <c r="R256" s="114"/>
    </row>
    <row r="257" spans="2:18" ht="13.5" customHeight="1">
      <c r="B257" s="782"/>
      <c r="C257" s="756"/>
      <c r="D257" s="753"/>
      <c r="E257" s="509" t="s">
        <v>29</v>
      </c>
      <c r="F257" s="184"/>
      <c r="G257" s="184"/>
      <c r="H257" s="482">
        <v>0</v>
      </c>
      <c r="I257" s="482">
        <v>0</v>
      </c>
      <c r="J257" s="482">
        <v>0</v>
      </c>
      <c r="K257" s="482">
        <v>0</v>
      </c>
      <c r="L257" s="482">
        <v>0</v>
      </c>
      <c r="M257" s="482">
        <v>0</v>
      </c>
      <c r="N257" s="261">
        <v>0</v>
      </c>
      <c r="O257" s="261">
        <v>0</v>
      </c>
      <c r="P257" s="203">
        <v>0</v>
      </c>
      <c r="Q257" s="203">
        <v>0</v>
      </c>
      <c r="R257" s="114"/>
    </row>
    <row r="258" spans="2:18" ht="13.5" customHeight="1">
      <c r="B258" s="782"/>
      <c r="C258" s="756"/>
      <c r="D258" s="753"/>
      <c r="E258" s="509" t="s">
        <v>20</v>
      </c>
      <c r="F258" s="184"/>
      <c r="G258" s="184"/>
      <c r="H258" s="482">
        <v>0</v>
      </c>
      <c r="I258" s="482">
        <v>0</v>
      </c>
      <c r="J258" s="482">
        <v>0</v>
      </c>
      <c r="K258" s="482">
        <v>0</v>
      </c>
      <c r="L258" s="482">
        <v>0</v>
      </c>
      <c r="M258" s="482">
        <v>0</v>
      </c>
      <c r="N258" s="261">
        <v>0</v>
      </c>
      <c r="O258" s="261">
        <v>0</v>
      </c>
      <c r="P258" s="203">
        <v>0</v>
      </c>
      <c r="Q258" s="203">
        <v>0</v>
      </c>
      <c r="R258" s="114"/>
    </row>
    <row r="259" spans="2:18" ht="13.5" customHeight="1">
      <c r="B259" s="782"/>
      <c r="C259" s="756"/>
      <c r="D259" s="753"/>
      <c r="E259" s="509" t="s">
        <v>34</v>
      </c>
      <c r="F259" s="184"/>
      <c r="G259" s="184"/>
      <c r="H259" s="482"/>
      <c r="I259" s="482"/>
      <c r="J259" s="482"/>
      <c r="K259" s="482"/>
      <c r="L259" s="482"/>
      <c r="M259" s="482"/>
      <c r="N259" s="261"/>
      <c r="O259" s="261"/>
      <c r="P259" s="203"/>
      <c r="Q259" s="203"/>
      <c r="R259" s="114"/>
    </row>
    <row r="260" spans="2:18" ht="13.5" customHeight="1">
      <c r="B260" s="782"/>
      <c r="C260" s="756"/>
      <c r="D260" s="753"/>
      <c r="E260" s="509" t="s">
        <v>70</v>
      </c>
      <c r="F260" s="184"/>
      <c r="G260" s="184"/>
      <c r="H260" s="482">
        <v>315.57654000000002</v>
      </c>
      <c r="I260" s="482">
        <v>207.22461999999999</v>
      </c>
      <c r="J260" s="184">
        <v>706.49343999999996</v>
      </c>
      <c r="K260" s="264">
        <v>572.77511000000004</v>
      </c>
      <c r="L260" s="264">
        <v>1113.04702</v>
      </c>
      <c r="M260" s="264">
        <v>855.95807000000002</v>
      </c>
      <c r="N260" s="355">
        <v>1279.0119999999999</v>
      </c>
      <c r="O260" s="261">
        <v>1267.9259300000001</v>
      </c>
      <c r="P260" s="203">
        <v>1925.894</v>
      </c>
      <c r="Q260" s="203">
        <v>1925.894</v>
      </c>
      <c r="R260" s="114"/>
    </row>
    <row r="261" spans="2:18" ht="13.5" customHeight="1" thickBot="1">
      <c r="B261" s="782"/>
      <c r="C261" s="756"/>
      <c r="D261" s="753"/>
      <c r="E261" s="510" t="s">
        <v>21</v>
      </c>
      <c r="F261" s="194"/>
      <c r="G261" s="194"/>
      <c r="H261" s="483"/>
      <c r="I261" s="483"/>
      <c r="J261" s="483"/>
      <c r="K261" s="483"/>
      <c r="L261" s="483"/>
      <c r="M261" s="483"/>
      <c r="N261" s="294"/>
      <c r="O261" s="294"/>
      <c r="P261" s="210"/>
      <c r="Q261" s="210"/>
      <c r="R261" s="115"/>
    </row>
    <row r="262" spans="2:18" ht="13.5" customHeight="1">
      <c r="B262" s="783"/>
      <c r="C262" s="591"/>
      <c r="D262" s="591"/>
      <c r="E262" s="508" t="s">
        <v>18</v>
      </c>
      <c r="F262" s="197"/>
      <c r="G262" s="197"/>
      <c r="H262" s="489">
        <v>16.223759999999999</v>
      </c>
      <c r="I262" s="489">
        <v>2.2673999999999999</v>
      </c>
      <c r="J262" s="197">
        <v>36.32076</v>
      </c>
      <c r="K262" s="353">
        <v>18.55096</v>
      </c>
      <c r="L262" s="353">
        <v>56.996639999999999</v>
      </c>
      <c r="M262" s="353">
        <v>26.519179999999999</v>
      </c>
      <c r="N262" s="356">
        <v>70.630459999999999</v>
      </c>
      <c r="O262" s="351">
        <v>67.233900000000006</v>
      </c>
      <c r="P262" s="489">
        <v>0</v>
      </c>
      <c r="Q262" s="489">
        <v>0</v>
      </c>
      <c r="R262" s="113"/>
    </row>
    <row r="263" spans="2:18" ht="13.5" customHeight="1">
      <c r="B263" s="783"/>
      <c r="C263" s="591"/>
      <c r="D263" s="591"/>
      <c r="E263" s="509" t="s">
        <v>19</v>
      </c>
      <c r="F263" s="184"/>
      <c r="G263" s="184"/>
      <c r="H263" s="482"/>
      <c r="I263" s="482"/>
      <c r="J263" s="482"/>
      <c r="K263" s="482"/>
      <c r="L263" s="482"/>
      <c r="M263" s="482"/>
      <c r="N263" s="261"/>
      <c r="O263" s="261"/>
      <c r="P263" s="203"/>
      <c r="Q263" s="203"/>
      <c r="R263" s="114"/>
    </row>
    <row r="264" spans="2:18" ht="13.5" customHeight="1">
      <c r="B264" s="783"/>
      <c r="C264" s="591"/>
      <c r="D264" s="591"/>
      <c r="E264" s="509" t="s">
        <v>29</v>
      </c>
      <c r="F264" s="184"/>
      <c r="G264" s="184"/>
      <c r="H264" s="482">
        <v>0</v>
      </c>
      <c r="I264" s="482">
        <v>0</v>
      </c>
      <c r="J264" s="482">
        <v>0</v>
      </c>
      <c r="K264" s="482">
        <v>0</v>
      </c>
      <c r="L264" s="482">
        <v>0</v>
      </c>
      <c r="M264" s="482">
        <v>0</v>
      </c>
      <c r="N264" s="261">
        <v>0</v>
      </c>
      <c r="O264" s="261">
        <v>0</v>
      </c>
      <c r="P264" s="203">
        <v>0</v>
      </c>
      <c r="Q264" s="203">
        <v>0</v>
      </c>
      <c r="R264" s="114"/>
    </row>
    <row r="265" spans="2:18" ht="13.5" customHeight="1">
      <c r="B265" s="783"/>
      <c r="C265" s="591"/>
      <c r="D265" s="591"/>
      <c r="E265" s="509" t="s">
        <v>20</v>
      </c>
      <c r="F265" s="184"/>
      <c r="G265" s="184"/>
      <c r="H265" s="482">
        <v>0</v>
      </c>
      <c r="I265" s="482">
        <v>0</v>
      </c>
      <c r="J265" s="482">
        <v>0</v>
      </c>
      <c r="K265" s="482">
        <v>0</v>
      </c>
      <c r="L265" s="482">
        <v>0</v>
      </c>
      <c r="M265" s="482">
        <v>0</v>
      </c>
      <c r="N265" s="261">
        <v>0</v>
      </c>
      <c r="O265" s="261">
        <v>0</v>
      </c>
      <c r="P265" s="203">
        <v>0</v>
      </c>
      <c r="Q265" s="203">
        <v>0</v>
      </c>
      <c r="R265" s="114"/>
    </row>
    <row r="266" spans="2:18" ht="13.5" customHeight="1">
      <c r="B266" s="783"/>
      <c r="C266" s="591"/>
      <c r="D266" s="591"/>
      <c r="E266" s="509" t="s">
        <v>34</v>
      </c>
      <c r="F266" s="184"/>
      <c r="G266" s="184"/>
      <c r="H266" s="482"/>
      <c r="I266" s="482"/>
      <c r="J266" s="482"/>
      <c r="K266" s="482"/>
      <c r="L266" s="482"/>
      <c r="M266" s="482"/>
      <c r="N266" s="261"/>
      <c r="O266" s="261"/>
      <c r="P266" s="203"/>
      <c r="Q266" s="203"/>
      <c r="R266" s="114"/>
    </row>
    <row r="267" spans="2:18" ht="13.5" customHeight="1">
      <c r="B267" s="783"/>
      <c r="C267" s="591"/>
      <c r="D267" s="591"/>
      <c r="E267" s="509" t="s">
        <v>70</v>
      </c>
      <c r="F267" s="184"/>
      <c r="G267" s="184"/>
      <c r="H267" s="482">
        <v>16.223759999999999</v>
      </c>
      <c r="I267" s="482">
        <v>2.26274</v>
      </c>
      <c r="J267" s="184">
        <v>36.32076</v>
      </c>
      <c r="K267" s="264">
        <v>18.55096</v>
      </c>
      <c r="L267" s="264">
        <v>56.996639999999999</v>
      </c>
      <c r="M267" s="264">
        <v>26.519179999999999</v>
      </c>
      <c r="N267" s="355">
        <v>70.630459999999999</v>
      </c>
      <c r="O267" s="261">
        <v>67.233900000000006</v>
      </c>
      <c r="P267" s="203">
        <v>0</v>
      </c>
      <c r="Q267" s="203">
        <v>0</v>
      </c>
      <c r="R267" s="114"/>
    </row>
    <row r="268" spans="2:18" ht="13.5" customHeight="1" thickBot="1">
      <c r="B268" s="783"/>
      <c r="C268" s="591"/>
      <c r="D268" s="591"/>
      <c r="E268" s="510" t="s">
        <v>21</v>
      </c>
      <c r="F268" s="194"/>
      <c r="G268" s="194"/>
      <c r="H268" s="483"/>
      <c r="I268" s="483"/>
      <c r="J268" s="483"/>
      <c r="K268" s="483"/>
      <c r="L268" s="483"/>
      <c r="M268" s="483"/>
      <c r="N268" s="294"/>
      <c r="O268" s="294"/>
      <c r="P268" s="210"/>
      <c r="Q268" s="210"/>
      <c r="R268" s="115"/>
    </row>
    <row r="269" spans="2:18" s="134" customFormat="1" ht="13.5" customHeight="1">
      <c r="B269" s="783"/>
      <c r="C269" s="591"/>
      <c r="D269" s="591"/>
      <c r="E269" s="511" t="s">
        <v>18</v>
      </c>
      <c r="F269" s="195"/>
      <c r="G269" s="195"/>
      <c r="H269" s="481">
        <v>95.304159999999996</v>
      </c>
      <c r="I269" s="481">
        <v>3.43824</v>
      </c>
      <c r="J269" s="195">
        <v>213.36111</v>
      </c>
      <c r="K269" s="354">
        <v>101.82682</v>
      </c>
      <c r="L269" s="354">
        <v>548.56335999999999</v>
      </c>
      <c r="M269" s="354">
        <v>131.13853</v>
      </c>
      <c r="N269" s="352">
        <v>568.40671999999995</v>
      </c>
      <c r="O269" s="352">
        <v>568.40671999999995</v>
      </c>
      <c r="P269" s="481">
        <v>0</v>
      </c>
      <c r="Q269" s="481">
        <v>0</v>
      </c>
      <c r="R269" s="117"/>
    </row>
    <row r="270" spans="2:18" s="134" customFormat="1" ht="13.5" customHeight="1">
      <c r="B270" s="783"/>
      <c r="C270" s="591"/>
      <c r="D270" s="591"/>
      <c r="E270" s="509" t="s">
        <v>19</v>
      </c>
      <c r="F270" s="184"/>
      <c r="G270" s="184"/>
      <c r="H270" s="482"/>
      <c r="I270" s="482"/>
      <c r="J270" s="482"/>
      <c r="K270" s="482"/>
      <c r="L270" s="482"/>
      <c r="M270" s="482"/>
      <c r="N270" s="261"/>
      <c r="O270" s="261"/>
      <c r="P270" s="203"/>
      <c r="Q270" s="203"/>
      <c r="R270" s="114"/>
    </row>
    <row r="271" spans="2:18" s="134" customFormat="1" ht="13.5" customHeight="1">
      <c r="B271" s="783"/>
      <c r="C271" s="591"/>
      <c r="D271" s="591"/>
      <c r="E271" s="509" t="s">
        <v>29</v>
      </c>
      <c r="F271" s="184"/>
      <c r="G271" s="184"/>
      <c r="H271" s="482">
        <v>0</v>
      </c>
      <c r="I271" s="482">
        <v>0</v>
      </c>
      <c r="J271" s="482">
        <v>0</v>
      </c>
      <c r="K271" s="482">
        <v>0</v>
      </c>
      <c r="L271" s="482">
        <v>0</v>
      </c>
      <c r="M271" s="482">
        <v>0</v>
      </c>
      <c r="N271" s="261">
        <v>0</v>
      </c>
      <c r="O271" s="261">
        <v>0</v>
      </c>
      <c r="P271" s="203">
        <v>0</v>
      </c>
      <c r="Q271" s="203">
        <v>0</v>
      </c>
      <c r="R271" s="114"/>
    </row>
    <row r="272" spans="2:18" s="134" customFormat="1" ht="13.5" customHeight="1">
      <c r="B272" s="783"/>
      <c r="C272" s="591"/>
      <c r="D272" s="591"/>
      <c r="E272" s="509" t="s">
        <v>20</v>
      </c>
      <c r="F272" s="184"/>
      <c r="G272" s="184"/>
      <c r="H272" s="482">
        <v>0</v>
      </c>
      <c r="I272" s="482">
        <v>0</v>
      </c>
      <c r="J272" s="482">
        <v>0</v>
      </c>
      <c r="K272" s="482">
        <v>0</v>
      </c>
      <c r="L272" s="482">
        <v>0</v>
      </c>
      <c r="M272" s="482">
        <v>0</v>
      </c>
      <c r="N272" s="261">
        <v>0</v>
      </c>
      <c r="O272" s="261">
        <v>0</v>
      </c>
      <c r="P272" s="203">
        <v>0</v>
      </c>
      <c r="Q272" s="203">
        <v>0</v>
      </c>
      <c r="R272" s="114"/>
    </row>
    <row r="273" spans="2:18" s="134" customFormat="1" ht="13.5" customHeight="1">
      <c r="B273" s="783"/>
      <c r="C273" s="591"/>
      <c r="D273" s="591"/>
      <c r="E273" s="509" t="s">
        <v>34</v>
      </c>
      <c r="F273" s="184"/>
      <c r="G273" s="184"/>
      <c r="H273" s="482"/>
      <c r="I273" s="482"/>
      <c r="J273" s="482"/>
      <c r="K273" s="482"/>
      <c r="L273" s="482"/>
      <c r="M273" s="482"/>
      <c r="N273" s="261"/>
      <c r="O273" s="261"/>
      <c r="P273" s="203"/>
      <c r="Q273" s="203"/>
      <c r="R273" s="114"/>
    </row>
    <row r="274" spans="2:18" s="134" customFormat="1" ht="13.5" customHeight="1">
      <c r="B274" s="783"/>
      <c r="C274" s="591"/>
      <c r="D274" s="591"/>
      <c r="E274" s="509" t="s">
        <v>70</v>
      </c>
      <c r="F274" s="184"/>
      <c r="G274" s="184"/>
      <c r="H274" s="482">
        <v>95.304159999999996</v>
      </c>
      <c r="I274" s="482">
        <v>3.43824</v>
      </c>
      <c r="J274" s="184">
        <v>213.36111</v>
      </c>
      <c r="K274" s="264">
        <v>101.82682</v>
      </c>
      <c r="L274" s="264">
        <v>548.56335999999999</v>
      </c>
      <c r="M274" s="264">
        <v>131.13853</v>
      </c>
      <c r="N274" s="261">
        <v>568.40671999999995</v>
      </c>
      <c r="O274" s="261">
        <v>568.40671999999995</v>
      </c>
      <c r="P274" s="203">
        <v>0</v>
      </c>
      <c r="Q274" s="203">
        <v>0</v>
      </c>
      <c r="R274" s="114"/>
    </row>
    <row r="275" spans="2:18" s="134" customFormat="1" ht="13.5" customHeight="1" thickBot="1">
      <c r="B275" s="783"/>
      <c r="C275" s="591"/>
      <c r="D275" s="591"/>
      <c r="E275" s="512" t="s">
        <v>21</v>
      </c>
      <c r="F275" s="185"/>
      <c r="G275" s="185"/>
      <c r="H275" s="488"/>
      <c r="I275" s="488"/>
      <c r="J275" s="488"/>
      <c r="K275" s="488"/>
      <c r="L275" s="488"/>
      <c r="M275" s="488"/>
      <c r="N275" s="269"/>
      <c r="O275" s="269"/>
      <c r="P275" s="204"/>
      <c r="Q275" s="204"/>
      <c r="R275" s="116"/>
    </row>
    <row r="276" spans="2:18" s="397" customFormat="1" ht="13.5" customHeight="1">
      <c r="B276" s="783"/>
      <c r="C276" s="591"/>
      <c r="D276" s="591"/>
      <c r="E276" s="508" t="s">
        <v>18</v>
      </c>
      <c r="F276" s="197"/>
      <c r="G276" s="197"/>
      <c r="H276" s="489">
        <v>0</v>
      </c>
      <c r="I276" s="489">
        <v>0</v>
      </c>
      <c r="J276" s="489">
        <v>0</v>
      </c>
      <c r="K276" s="489">
        <v>0</v>
      </c>
      <c r="L276" s="353">
        <v>4</v>
      </c>
      <c r="M276" s="353">
        <v>0</v>
      </c>
      <c r="N276" s="351">
        <v>0.111</v>
      </c>
      <c r="O276" s="351">
        <v>0.1105</v>
      </c>
      <c r="P276" s="211">
        <v>0</v>
      </c>
      <c r="Q276" s="211">
        <v>0</v>
      </c>
      <c r="R276" s="113"/>
    </row>
    <row r="277" spans="2:18" s="397" customFormat="1" ht="13.5" customHeight="1">
      <c r="B277" s="783"/>
      <c r="C277" s="591"/>
      <c r="D277" s="591"/>
      <c r="E277" s="509" t="s">
        <v>19</v>
      </c>
      <c r="F277" s="184"/>
      <c r="G277" s="184"/>
      <c r="H277" s="482"/>
      <c r="I277" s="482"/>
      <c r="J277" s="482"/>
      <c r="K277" s="482"/>
      <c r="L277" s="482"/>
      <c r="M277" s="482"/>
      <c r="N277" s="261"/>
      <c r="O277" s="261"/>
      <c r="P277" s="203"/>
      <c r="Q277" s="203"/>
      <c r="R277" s="114"/>
    </row>
    <row r="278" spans="2:18" s="397" customFormat="1" ht="13.5" customHeight="1">
      <c r="B278" s="783"/>
      <c r="C278" s="591"/>
      <c r="D278" s="591"/>
      <c r="E278" s="509" t="s">
        <v>29</v>
      </c>
      <c r="F278" s="184"/>
      <c r="G278" s="184"/>
      <c r="H278" s="482">
        <v>0</v>
      </c>
      <c r="I278" s="482">
        <v>0</v>
      </c>
      <c r="J278" s="482">
        <v>0</v>
      </c>
      <c r="K278" s="482">
        <v>0</v>
      </c>
      <c r="L278" s="482">
        <v>0</v>
      </c>
      <c r="M278" s="482">
        <v>0</v>
      </c>
      <c r="N278" s="261">
        <v>0</v>
      </c>
      <c r="O278" s="261">
        <v>0</v>
      </c>
      <c r="P278" s="203">
        <v>0</v>
      </c>
      <c r="Q278" s="203">
        <v>0</v>
      </c>
      <c r="R278" s="114"/>
    </row>
    <row r="279" spans="2:18" s="397" customFormat="1" ht="13.5" customHeight="1">
      <c r="B279" s="783"/>
      <c r="C279" s="591"/>
      <c r="D279" s="591"/>
      <c r="E279" s="509" t="s">
        <v>20</v>
      </c>
      <c r="F279" s="184"/>
      <c r="G279" s="184"/>
      <c r="H279" s="482">
        <v>0</v>
      </c>
      <c r="I279" s="482">
        <v>0</v>
      </c>
      <c r="J279" s="482">
        <v>0</v>
      </c>
      <c r="K279" s="482">
        <v>0</v>
      </c>
      <c r="L279" s="482">
        <v>0</v>
      </c>
      <c r="M279" s="482">
        <v>0</v>
      </c>
      <c r="N279" s="261">
        <v>0</v>
      </c>
      <c r="O279" s="261">
        <v>0</v>
      </c>
      <c r="P279" s="203">
        <v>0</v>
      </c>
      <c r="Q279" s="203">
        <v>0</v>
      </c>
      <c r="R279" s="114"/>
    </row>
    <row r="280" spans="2:18" s="397" customFormat="1" ht="13.5" customHeight="1">
      <c r="B280" s="783"/>
      <c r="C280" s="591"/>
      <c r="D280" s="591"/>
      <c r="E280" s="509" t="s">
        <v>34</v>
      </c>
      <c r="F280" s="184"/>
      <c r="G280" s="184"/>
      <c r="H280" s="482"/>
      <c r="I280" s="482"/>
      <c r="J280" s="482"/>
      <c r="K280" s="482"/>
      <c r="L280" s="482"/>
      <c r="M280" s="482"/>
      <c r="N280" s="261"/>
      <c r="O280" s="261"/>
      <c r="P280" s="203"/>
      <c r="Q280" s="203"/>
      <c r="R280" s="114"/>
    </row>
    <row r="281" spans="2:18" s="397" customFormat="1" ht="13.5" customHeight="1">
      <c r="B281" s="783"/>
      <c r="C281" s="591"/>
      <c r="D281" s="591"/>
      <c r="E281" s="509" t="s">
        <v>70</v>
      </c>
      <c r="F281" s="184"/>
      <c r="G281" s="184"/>
      <c r="H281" s="482">
        <v>0</v>
      </c>
      <c r="I281" s="482">
        <v>0</v>
      </c>
      <c r="J281" s="482">
        <v>0</v>
      </c>
      <c r="K281" s="482">
        <v>0</v>
      </c>
      <c r="L281" s="264">
        <v>4</v>
      </c>
      <c r="M281" s="264">
        <v>0</v>
      </c>
      <c r="N281" s="261">
        <v>0.111</v>
      </c>
      <c r="O281" s="261">
        <v>0.1105</v>
      </c>
      <c r="P281" s="203">
        <v>0</v>
      </c>
      <c r="Q281" s="203">
        <v>0</v>
      </c>
      <c r="R281" s="114"/>
    </row>
    <row r="282" spans="2:18" s="397" customFormat="1" ht="13.5" customHeight="1" thickBot="1">
      <c r="B282" s="783"/>
      <c r="C282" s="591"/>
      <c r="D282" s="591"/>
      <c r="E282" s="510" t="s">
        <v>21</v>
      </c>
      <c r="F282" s="194"/>
      <c r="G282" s="194"/>
      <c r="H282" s="483"/>
      <c r="I282" s="483"/>
      <c r="J282" s="483"/>
      <c r="K282" s="483"/>
      <c r="L282" s="483"/>
      <c r="M282" s="483"/>
      <c r="N282" s="294"/>
      <c r="O282" s="294"/>
      <c r="P282" s="210"/>
      <c r="Q282" s="210"/>
      <c r="R282" s="115"/>
    </row>
    <row r="283" spans="2:18" s="165" customFormat="1" ht="13.5" customHeight="1">
      <c r="B283" s="783"/>
      <c r="C283" s="591"/>
      <c r="D283" s="591"/>
      <c r="E283" s="511" t="s">
        <v>18</v>
      </c>
      <c r="F283" s="195"/>
      <c r="G283" s="195"/>
      <c r="H283" s="481">
        <v>0.44400000000000001</v>
      </c>
      <c r="I283" s="481">
        <v>0</v>
      </c>
      <c r="J283" s="195">
        <v>1</v>
      </c>
      <c r="K283" s="354">
        <v>0.79100000000000004</v>
      </c>
      <c r="L283" s="264">
        <v>2.2250000000000001</v>
      </c>
      <c r="M283" s="264">
        <v>0.82243999999999995</v>
      </c>
      <c r="N283" s="261">
        <v>15.449540000000001</v>
      </c>
      <c r="O283" s="261">
        <v>15.449540000000001</v>
      </c>
      <c r="P283" s="481">
        <v>0</v>
      </c>
      <c r="Q283" s="481">
        <v>0</v>
      </c>
      <c r="R283" s="117"/>
    </row>
    <row r="284" spans="2:18" s="165" customFormat="1" ht="13.5" customHeight="1">
      <c r="B284" s="783"/>
      <c r="C284" s="591"/>
      <c r="D284" s="591"/>
      <c r="E284" s="509" t="s">
        <v>19</v>
      </c>
      <c r="F284" s="184"/>
      <c r="G284" s="184"/>
      <c r="H284" s="482"/>
      <c r="I284" s="482"/>
      <c r="J284" s="482"/>
      <c r="K284" s="482"/>
      <c r="L284" s="482"/>
      <c r="M284" s="482"/>
      <c r="N284" s="261"/>
      <c r="O284" s="261"/>
      <c r="P284" s="203"/>
      <c r="Q284" s="203"/>
      <c r="R284" s="114"/>
    </row>
    <row r="285" spans="2:18" s="165" customFormat="1" ht="13.5" customHeight="1">
      <c r="B285" s="783"/>
      <c r="C285" s="591"/>
      <c r="D285" s="591"/>
      <c r="E285" s="509" t="s">
        <v>29</v>
      </c>
      <c r="F285" s="184"/>
      <c r="G285" s="184"/>
      <c r="H285" s="482">
        <v>0</v>
      </c>
      <c r="I285" s="482">
        <v>0</v>
      </c>
      <c r="J285" s="482">
        <v>0</v>
      </c>
      <c r="K285" s="482">
        <v>0</v>
      </c>
      <c r="L285" s="482">
        <v>0</v>
      </c>
      <c r="M285" s="482">
        <v>0</v>
      </c>
      <c r="N285" s="261">
        <v>0</v>
      </c>
      <c r="O285" s="261">
        <v>0</v>
      </c>
      <c r="P285" s="203">
        <v>0</v>
      </c>
      <c r="Q285" s="203">
        <v>0</v>
      </c>
      <c r="R285" s="114"/>
    </row>
    <row r="286" spans="2:18" s="165" customFormat="1" ht="13.5" customHeight="1">
      <c r="B286" s="783"/>
      <c r="C286" s="591"/>
      <c r="D286" s="591"/>
      <c r="E286" s="509" t="s">
        <v>20</v>
      </c>
      <c r="F286" s="184"/>
      <c r="G286" s="184"/>
      <c r="H286" s="482">
        <v>0</v>
      </c>
      <c r="I286" s="482">
        <v>0</v>
      </c>
      <c r="J286" s="482">
        <v>0</v>
      </c>
      <c r="K286" s="482">
        <v>0</v>
      </c>
      <c r="L286" s="482">
        <v>0</v>
      </c>
      <c r="M286" s="482">
        <v>0</v>
      </c>
      <c r="N286" s="261">
        <v>0</v>
      </c>
      <c r="O286" s="261">
        <v>0</v>
      </c>
      <c r="P286" s="203">
        <v>0</v>
      </c>
      <c r="Q286" s="203">
        <v>0</v>
      </c>
      <c r="R286" s="114"/>
    </row>
    <row r="287" spans="2:18" s="165" customFormat="1" ht="13.5" customHeight="1">
      <c r="B287" s="783"/>
      <c r="C287" s="591"/>
      <c r="D287" s="591"/>
      <c r="E287" s="509" t="s">
        <v>34</v>
      </c>
      <c r="F287" s="184"/>
      <c r="G287" s="184"/>
      <c r="H287" s="482"/>
      <c r="I287" s="482"/>
      <c r="J287" s="482"/>
      <c r="K287" s="482"/>
      <c r="L287" s="482"/>
      <c r="M287" s="482"/>
      <c r="N287" s="261"/>
      <c r="O287" s="261"/>
      <c r="P287" s="203"/>
      <c r="Q287" s="203"/>
      <c r="R287" s="114"/>
    </row>
    <row r="288" spans="2:18" s="165" customFormat="1" ht="13.5" customHeight="1">
      <c r="B288" s="783"/>
      <c r="C288" s="591"/>
      <c r="D288" s="591"/>
      <c r="E288" s="509" t="s">
        <v>70</v>
      </c>
      <c r="F288" s="184"/>
      <c r="G288" s="184"/>
      <c r="H288" s="482">
        <v>0.44400000000000001</v>
      </c>
      <c r="I288" s="482">
        <v>0</v>
      </c>
      <c r="J288" s="184">
        <v>1</v>
      </c>
      <c r="K288" s="264">
        <v>0.79100000000000004</v>
      </c>
      <c r="L288" s="264">
        <v>2.2250000000000001</v>
      </c>
      <c r="M288" s="264">
        <v>0.82243999999999995</v>
      </c>
      <c r="N288" s="261">
        <v>15.449540000000001</v>
      </c>
      <c r="O288" s="261">
        <v>15.449540000000001</v>
      </c>
      <c r="P288" s="203">
        <v>0</v>
      </c>
      <c r="Q288" s="203">
        <v>0</v>
      </c>
      <c r="R288" s="114"/>
    </row>
    <row r="289" spans="2:18" s="165" customFormat="1" ht="13.5" customHeight="1" thickBot="1">
      <c r="B289" s="784"/>
      <c r="C289" s="754"/>
      <c r="D289" s="754"/>
      <c r="E289" s="510" t="s">
        <v>21</v>
      </c>
      <c r="F289" s="194"/>
      <c r="G289" s="194"/>
      <c r="H289" s="483"/>
      <c r="I289" s="483"/>
      <c r="J289" s="483"/>
      <c r="K289" s="483"/>
      <c r="L289" s="483"/>
      <c r="M289" s="483"/>
      <c r="N289" s="294"/>
      <c r="O289" s="294"/>
      <c r="P289" s="210"/>
      <c r="Q289" s="210"/>
      <c r="R289" s="115"/>
    </row>
    <row r="290" spans="2:18" ht="13.5" customHeight="1">
      <c r="B290" s="782"/>
      <c r="C290" s="760" t="s">
        <v>173</v>
      </c>
      <c r="D290" s="758" t="s">
        <v>712</v>
      </c>
      <c r="E290" s="285" t="s">
        <v>18</v>
      </c>
      <c r="F290" s="195"/>
      <c r="G290" s="195"/>
      <c r="H290" s="320">
        <v>0</v>
      </c>
      <c r="I290" s="320">
        <v>0</v>
      </c>
      <c r="J290" s="195">
        <v>0</v>
      </c>
      <c r="K290" s="354">
        <v>0</v>
      </c>
      <c r="L290" s="354">
        <v>0</v>
      </c>
      <c r="M290" s="354">
        <v>0</v>
      </c>
      <c r="N290" s="352">
        <v>179</v>
      </c>
      <c r="O290" s="352">
        <v>179</v>
      </c>
      <c r="P290" s="193">
        <v>0</v>
      </c>
      <c r="Q290" s="193">
        <v>0</v>
      </c>
      <c r="R290" s="117"/>
    </row>
    <row r="291" spans="2:18" ht="13.5" customHeight="1">
      <c r="B291" s="782"/>
      <c r="C291" s="760"/>
      <c r="D291" s="758"/>
      <c r="E291" s="263" t="s">
        <v>19</v>
      </c>
      <c r="F291" s="184"/>
      <c r="G291" s="184"/>
      <c r="H291" s="313"/>
      <c r="I291" s="313"/>
      <c r="J291" s="405"/>
      <c r="K291" s="405"/>
      <c r="L291" s="482"/>
      <c r="M291" s="482"/>
      <c r="N291" s="261"/>
      <c r="O291" s="261"/>
      <c r="P291" s="203"/>
      <c r="Q291" s="203"/>
      <c r="R291" s="114"/>
    </row>
    <row r="292" spans="2:18" ht="13.5" customHeight="1">
      <c r="B292" s="782"/>
      <c r="C292" s="760"/>
      <c r="D292" s="758"/>
      <c r="E292" s="263" t="s">
        <v>29</v>
      </c>
      <c r="F292" s="184"/>
      <c r="G292" s="184"/>
      <c r="H292" s="313">
        <v>0</v>
      </c>
      <c r="I292" s="313">
        <v>0</v>
      </c>
      <c r="J292" s="405">
        <v>0</v>
      </c>
      <c r="K292" s="405">
        <v>0</v>
      </c>
      <c r="L292" s="482">
        <v>0</v>
      </c>
      <c r="M292" s="482">
        <v>0</v>
      </c>
      <c r="N292" s="261">
        <v>0</v>
      </c>
      <c r="O292" s="261">
        <v>0</v>
      </c>
      <c r="P292" s="203">
        <v>0</v>
      </c>
      <c r="Q292" s="203">
        <v>0</v>
      </c>
      <c r="R292" s="114"/>
    </row>
    <row r="293" spans="2:18" ht="13.5" customHeight="1">
      <c r="B293" s="782"/>
      <c r="C293" s="760"/>
      <c r="D293" s="758"/>
      <c r="E293" s="263" t="s">
        <v>20</v>
      </c>
      <c r="F293" s="184"/>
      <c r="G293" s="184"/>
      <c r="H293" s="313">
        <v>0</v>
      </c>
      <c r="I293" s="313">
        <v>0</v>
      </c>
      <c r="J293" s="184">
        <v>0</v>
      </c>
      <c r="K293" s="264">
        <v>0</v>
      </c>
      <c r="L293" s="264">
        <v>0</v>
      </c>
      <c r="M293" s="264">
        <v>0</v>
      </c>
      <c r="N293" s="261">
        <v>179</v>
      </c>
      <c r="O293" s="261">
        <v>179</v>
      </c>
      <c r="P293" s="203">
        <v>0</v>
      </c>
      <c r="Q293" s="203">
        <v>0</v>
      </c>
      <c r="R293" s="114"/>
    </row>
    <row r="294" spans="2:18" ht="13.5" customHeight="1">
      <c r="B294" s="782"/>
      <c r="C294" s="760"/>
      <c r="D294" s="758"/>
      <c r="E294" s="263" t="s">
        <v>34</v>
      </c>
      <c r="F294" s="184"/>
      <c r="G294" s="184"/>
      <c r="H294" s="313"/>
      <c r="I294" s="313"/>
      <c r="J294" s="405"/>
      <c r="K294" s="405"/>
      <c r="L294" s="482"/>
      <c r="M294" s="482"/>
      <c r="N294" s="261"/>
      <c r="O294" s="261"/>
      <c r="P294" s="203"/>
      <c r="Q294" s="203"/>
      <c r="R294" s="114"/>
    </row>
    <row r="295" spans="2:18" ht="13.5" customHeight="1">
      <c r="B295" s="782"/>
      <c r="C295" s="760"/>
      <c r="D295" s="758"/>
      <c r="E295" s="263" t="s">
        <v>70</v>
      </c>
      <c r="F295" s="184"/>
      <c r="G295" s="184"/>
      <c r="H295" s="313">
        <v>0</v>
      </c>
      <c r="I295" s="313">
        <v>0</v>
      </c>
      <c r="J295" s="405">
        <v>0</v>
      </c>
      <c r="K295" s="405">
        <v>0</v>
      </c>
      <c r="L295" s="482">
        <v>0</v>
      </c>
      <c r="M295" s="482">
        <v>0</v>
      </c>
      <c r="N295" s="261">
        <v>0</v>
      </c>
      <c r="O295" s="261">
        <v>0</v>
      </c>
      <c r="P295" s="203">
        <v>0</v>
      </c>
      <c r="Q295" s="203">
        <v>0</v>
      </c>
      <c r="R295" s="114"/>
    </row>
    <row r="296" spans="2:18" ht="13.5" customHeight="1" thickBot="1">
      <c r="B296" s="782"/>
      <c r="C296" s="760"/>
      <c r="D296" s="758"/>
      <c r="E296" s="282" t="s">
        <v>21</v>
      </c>
      <c r="F296" s="194"/>
      <c r="G296" s="194"/>
      <c r="H296" s="315"/>
      <c r="I296" s="315"/>
      <c r="J296" s="410"/>
      <c r="K296" s="410"/>
      <c r="L296" s="483"/>
      <c r="M296" s="483"/>
      <c r="N296" s="294"/>
      <c r="O296" s="294"/>
      <c r="P296" s="210"/>
      <c r="Q296" s="210"/>
      <c r="R296" s="115"/>
    </row>
    <row r="297" spans="2:18" ht="13.5" customHeight="1">
      <c r="B297" s="783"/>
      <c r="C297" s="646"/>
      <c r="D297" s="646"/>
      <c r="E297" s="371" t="s">
        <v>18</v>
      </c>
      <c r="F297" s="197"/>
      <c r="G297" s="197"/>
      <c r="H297" s="312">
        <v>0</v>
      </c>
      <c r="I297" s="312">
        <v>0</v>
      </c>
      <c r="J297" s="184">
        <v>0</v>
      </c>
      <c r="K297" s="264">
        <v>0</v>
      </c>
      <c r="L297" s="264">
        <v>0</v>
      </c>
      <c r="M297" s="264">
        <v>0</v>
      </c>
      <c r="N297" s="261">
        <v>9.1999999999999993</v>
      </c>
      <c r="O297" s="261">
        <v>9.1999999999999993</v>
      </c>
      <c r="P297" s="189">
        <v>0</v>
      </c>
      <c r="Q297" s="189">
        <v>0</v>
      </c>
      <c r="R297" s="113"/>
    </row>
    <row r="298" spans="2:18" ht="13.5" customHeight="1">
      <c r="B298" s="783"/>
      <c r="C298" s="646"/>
      <c r="D298" s="646"/>
      <c r="E298" s="370" t="s">
        <v>19</v>
      </c>
      <c r="F298" s="184"/>
      <c r="G298" s="184"/>
      <c r="H298" s="313"/>
      <c r="I298" s="313"/>
      <c r="J298" s="405"/>
      <c r="K298" s="405"/>
      <c r="L298" s="482"/>
      <c r="M298" s="482"/>
      <c r="N298" s="261"/>
      <c r="O298" s="261"/>
      <c r="P298" s="203"/>
      <c r="Q298" s="203"/>
      <c r="R298" s="114"/>
    </row>
    <row r="299" spans="2:18" ht="13.5" customHeight="1">
      <c r="B299" s="783"/>
      <c r="C299" s="646"/>
      <c r="D299" s="646"/>
      <c r="E299" s="370" t="s">
        <v>29</v>
      </c>
      <c r="F299" s="184"/>
      <c r="G299" s="184"/>
      <c r="H299" s="313">
        <v>0</v>
      </c>
      <c r="I299" s="313">
        <v>0</v>
      </c>
      <c r="J299" s="184">
        <v>0</v>
      </c>
      <c r="K299" s="264">
        <v>0</v>
      </c>
      <c r="L299" s="264">
        <v>0</v>
      </c>
      <c r="M299" s="264">
        <v>0</v>
      </c>
      <c r="N299" s="261">
        <v>9.1999999999999993</v>
      </c>
      <c r="O299" s="261">
        <v>9.1999999999999993</v>
      </c>
      <c r="P299" s="203">
        <v>0</v>
      </c>
      <c r="Q299" s="203">
        <v>0</v>
      </c>
      <c r="R299" s="114"/>
    </row>
    <row r="300" spans="2:18" ht="13.5" customHeight="1">
      <c r="B300" s="783"/>
      <c r="C300" s="646"/>
      <c r="D300" s="646"/>
      <c r="E300" s="370" t="s">
        <v>20</v>
      </c>
      <c r="F300" s="184"/>
      <c r="G300" s="184"/>
      <c r="H300" s="313">
        <v>0</v>
      </c>
      <c r="I300" s="313">
        <v>0</v>
      </c>
      <c r="J300" s="405">
        <v>0</v>
      </c>
      <c r="K300" s="405">
        <v>0</v>
      </c>
      <c r="L300" s="482">
        <v>0</v>
      </c>
      <c r="M300" s="482">
        <v>0</v>
      </c>
      <c r="N300" s="261">
        <v>0</v>
      </c>
      <c r="O300" s="261">
        <v>0</v>
      </c>
      <c r="P300" s="203">
        <v>0</v>
      </c>
      <c r="Q300" s="203">
        <v>0</v>
      </c>
      <c r="R300" s="114"/>
    </row>
    <row r="301" spans="2:18" ht="13.5" customHeight="1">
      <c r="B301" s="783"/>
      <c r="C301" s="646"/>
      <c r="D301" s="646"/>
      <c r="E301" s="370" t="s">
        <v>34</v>
      </c>
      <c r="F301" s="184"/>
      <c r="G301" s="184"/>
      <c r="H301" s="313"/>
      <c r="I301" s="313"/>
      <c r="J301" s="405"/>
      <c r="K301" s="405"/>
      <c r="L301" s="482"/>
      <c r="M301" s="482"/>
      <c r="N301" s="261"/>
      <c r="O301" s="261"/>
      <c r="P301" s="203"/>
      <c r="Q301" s="203"/>
      <c r="R301" s="114"/>
    </row>
    <row r="302" spans="2:18" ht="13.5" customHeight="1">
      <c r="B302" s="783"/>
      <c r="C302" s="646"/>
      <c r="D302" s="646"/>
      <c r="E302" s="370" t="s">
        <v>70</v>
      </c>
      <c r="F302" s="184"/>
      <c r="G302" s="184"/>
      <c r="H302" s="313">
        <v>0</v>
      </c>
      <c r="I302" s="313">
        <v>0</v>
      </c>
      <c r="J302" s="405">
        <v>0</v>
      </c>
      <c r="K302" s="405">
        <v>0</v>
      </c>
      <c r="L302" s="482">
        <v>0</v>
      </c>
      <c r="M302" s="482">
        <v>0</v>
      </c>
      <c r="N302" s="261">
        <v>0</v>
      </c>
      <c r="O302" s="261">
        <v>0</v>
      </c>
      <c r="P302" s="203">
        <v>0</v>
      </c>
      <c r="Q302" s="203">
        <v>0</v>
      </c>
      <c r="R302" s="114"/>
    </row>
    <row r="303" spans="2:18" ht="13.5" customHeight="1" thickBot="1">
      <c r="B303" s="784"/>
      <c r="C303" s="748"/>
      <c r="D303" s="748"/>
      <c r="E303" s="373" t="s">
        <v>21</v>
      </c>
      <c r="F303" s="185"/>
      <c r="G303" s="185"/>
      <c r="H303" s="372"/>
      <c r="I303" s="372"/>
      <c r="J303" s="406"/>
      <c r="K303" s="406"/>
      <c r="L303" s="488"/>
      <c r="M303" s="488"/>
      <c r="N303" s="269"/>
      <c r="O303" s="269"/>
      <c r="P303" s="204"/>
      <c r="Q303" s="204"/>
      <c r="R303" s="116"/>
    </row>
    <row r="304" spans="2:18" s="364" customFormat="1" ht="13.5" customHeight="1">
      <c r="B304" s="819" t="s">
        <v>817</v>
      </c>
      <c r="C304" s="814" t="s">
        <v>134</v>
      </c>
      <c r="D304" s="814" t="s">
        <v>818</v>
      </c>
      <c r="E304" s="376" t="s">
        <v>18</v>
      </c>
      <c r="F304" s="187">
        <v>0</v>
      </c>
      <c r="G304" s="187">
        <v>0</v>
      </c>
      <c r="H304" s="187">
        <v>0</v>
      </c>
      <c r="I304" s="187">
        <v>0</v>
      </c>
      <c r="J304" s="187">
        <f>J306+J307+J309</f>
        <v>50</v>
      </c>
      <c r="K304" s="187">
        <f t="shared" ref="K304:Q304" si="147">K306+K307+K309</f>
        <v>0</v>
      </c>
      <c r="L304" s="187">
        <f t="shared" si="147"/>
        <v>50</v>
      </c>
      <c r="M304" s="187">
        <f t="shared" si="147"/>
        <v>50</v>
      </c>
      <c r="N304" s="187">
        <f t="shared" si="147"/>
        <v>50</v>
      </c>
      <c r="O304" s="187">
        <f t="shared" si="147"/>
        <v>50</v>
      </c>
      <c r="P304" s="187">
        <f t="shared" si="147"/>
        <v>0</v>
      </c>
      <c r="Q304" s="187">
        <f t="shared" si="147"/>
        <v>0</v>
      </c>
      <c r="R304" s="829"/>
    </row>
    <row r="305" spans="2:18" s="364" customFormat="1" ht="13.5" customHeight="1">
      <c r="B305" s="820"/>
      <c r="C305" s="763"/>
      <c r="D305" s="763"/>
      <c r="E305" s="377" t="s">
        <v>19</v>
      </c>
      <c r="F305" s="377"/>
      <c r="G305" s="377"/>
      <c r="H305" s="377"/>
      <c r="I305" s="377"/>
      <c r="J305" s="377"/>
      <c r="K305" s="377"/>
      <c r="L305" s="420"/>
      <c r="M305" s="420"/>
      <c r="N305" s="420"/>
      <c r="O305" s="377"/>
      <c r="P305" s="377"/>
      <c r="Q305" s="377"/>
      <c r="R305" s="830"/>
    </row>
    <row r="306" spans="2:18" s="364" customFormat="1" ht="13.5" customHeight="1">
      <c r="B306" s="820"/>
      <c r="C306" s="763"/>
      <c r="D306" s="763"/>
      <c r="E306" s="377" t="s">
        <v>29</v>
      </c>
      <c r="F306" s="188">
        <v>0</v>
      </c>
      <c r="G306" s="188">
        <v>0</v>
      </c>
      <c r="H306" s="188">
        <v>0</v>
      </c>
      <c r="I306" s="188">
        <f t="shared" ref="I306" si="148">I327+I334+I348+I355+I369+I376+I383</f>
        <v>0</v>
      </c>
      <c r="J306" s="188">
        <f>J313</f>
        <v>50</v>
      </c>
      <c r="K306" s="188">
        <f t="shared" ref="K306:Q306" si="149">K313</f>
        <v>0</v>
      </c>
      <c r="L306" s="188">
        <f t="shared" si="149"/>
        <v>50</v>
      </c>
      <c r="M306" s="188">
        <f t="shared" si="149"/>
        <v>50</v>
      </c>
      <c r="N306" s="188">
        <f t="shared" si="149"/>
        <v>50</v>
      </c>
      <c r="O306" s="188">
        <f t="shared" si="149"/>
        <v>50</v>
      </c>
      <c r="P306" s="188">
        <f t="shared" si="149"/>
        <v>0</v>
      </c>
      <c r="Q306" s="188">
        <f t="shared" si="149"/>
        <v>0</v>
      </c>
      <c r="R306" s="830"/>
    </row>
    <row r="307" spans="2:18" s="364" customFormat="1" ht="13.5" customHeight="1">
      <c r="B307" s="820"/>
      <c r="C307" s="763"/>
      <c r="D307" s="763"/>
      <c r="E307" s="377" t="s">
        <v>20</v>
      </c>
      <c r="F307" s="188">
        <v>0</v>
      </c>
      <c r="G307" s="188">
        <v>0</v>
      </c>
      <c r="H307" s="188">
        <v>0</v>
      </c>
      <c r="I307" s="188">
        <v>0</v>
      </c>
      <c r="J307" s="188">
        <f>J314</f>
        <v>0</v>
      </c>
      <c r="K307" s="188">
        <f t="shared" ref="K307:Q307" si="150">K314</f>
        <v>0</v>
      </c>
      <c r="L307" s="188">
        <f t="shared" si="150"/>
        <v>0</v>
      </c>
      <c r="M307" s="188">
        <f t="shared" si="150"/>
        <v>0</v>
      </c>
      <c r="N307" s="188">
        <f t="shared" si="150"/>
        <v>0</v>
      </c>
      <c r="O307" s="188">
        <f t="shared" si="150"/>
        <v>0</v>
      </c>
      <c r="P307" s="188">
        <f t="shared" si="150"/>
        <v>0</v>
      </c>
      <c r="Q307" s="188">
        <f t="shared" si="150"/>
        <v>0</v>
      </c>
      <c r="R307" s="830"/>
    </row>
    <row r="308" spans="2:18" s="364" customFormat="1" ht="13.5" customHeight="1">
      <c r="B308" s="820"/>
      <c r="C308" s="763"/>
      <c r="D308" s="763"/>
      <c r="E308" s="377" t="s">
        <v>34</v>
      </c>
      <c r="F308" s="188"/>
      <c r="G308" s="188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830"/>
    </row>
    <row r="309" spans="2:18" s="364" customFormat="1" ht="13.5" customHeight="1">
      <c r="B309" s="820"/>
      <c r="C309" s="763"/>
      <c r="D309" s="763"/>
      <c r="E309" s="377" t="s">
        <v>70</v>
      </c>
      <c r="F309" s="188">
        <v>0</v>
      </c>
      <c r="G309" s="188">
        <v>0</v>
      </c>
      <c r="H309" s="188">
        <v>0</v>
      </c>
      <c r="I309" s="188">
        <v>0</v>
      </c>
      <c r="J309" s="188">
        <f>J316</f>
        <v>0</v>
      </c>
      <c r="K309" s="188">
        <f t="shared" ref="K309:Q309" si="151">K316</f>
        <v>0</v>
      </c>
      <c r="L309" s="188">
        <f t="shared" si="151"/>
        <v>0</v>
      </c>
      <c r="M309" s="188">
        <f t="shared" si="151"/>
        <v>0</v>
      </c>
      <c r="N309" s="188">
        <f t="shared" si="151"/>
        <v>0</v>
      </c>
      <c r="O309" s="188">
        <f t="shared" si="151"/>
        <v>0</v>
      </c>
      <c r="P309" s="188">
        <f t="shared" si="151"/>
        <v>0</v>
      </c>
      <c r="Q309" s="188">
        <f t="shared" si="151"/>
        <v>0</v>
      </c>
      <c r="R309" s="830"/>
    </row>
    <row r="310" spans="2:18" s="364" customFormat="1" ht="13.5" customHeight="1" thickBot="1">
      <c r="B310" s="821"/>
      <c r="C310" s="764"/>
      <c r="D310" s="764"/>
      <c r="E310" s="378" t="s">
        <v>21</v>
      </c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833"/>
    </row>
    <row r="311" spans="2:18" s="364" customFormat="1" ht="13.5" customHeight="1">
      <c r="B311" s="698"/>
      <c r="C311" s="776" t="s">
        <v>170</v>
      </c>
      <c r="D311" s="771" t="s">
        <v>819</v>
      </c>
      <c r="E311" s="369" t="s">
        <v>18</v>
      </c>
      <c r="F311" s="195"/>
      <c r="G311" s="195"/>
      <c r="H311" s="367">
        <v>0</v>
      </c>
      <c r="I311" s="367">
        <v>0</v>
      </c>
      <c r="J311" s="404">
        <v>50</v>
      </c>
      <c r="K311" s="404">
        <v>0</v>
      </c>
      <c r="L311" s="184">
        <v>50</v>
      </c>
      <c r="M311" s="184">
        <v>50</v>
      </c>
      <c r="N311" s="261">
        <v>50</v>
      </c>
      <c r="O311" s="261">
        <v>50</v>
      </c>
      <c r="P311" s="205">
        <v>0</v>
      </c>
      <c r="Q311" s="205">
        <v>0</v>
      </c>
      <c r="R311" s="179"/>
    </row>
    <row r="312" spans="2:18" s="364" customFormat="1" ht="13.5" customHeight="1">
      <c r="B312" s="696"/>
      <c r="C312" s="756"/>
      <c r="D312" s="753"/>
      <c r="E312" s="370" t="s">
        <v>19</v>
      </c>
      <c r="F312" s="184"/>
      <c r="G312" s="184"/>
      <c r="H312" s="368"/>
      <c r="I312" s="368"/>
      <c r="J312" s="405"/>
      <c r="K312" s="405"/>
      <c r="L312" s="482"/>
      <c r="M312" s="482"/>
      <c r="N312" s="261"/>
      <c r="O312" s="261"/>
      <c r="P312" s="203"/>
      <c r="Q312" s="203"/>
      <c r="R312" s="180"/>
    </row>
    <row r="313" spans="2:18" s="364" customFormat="1" ht="13.5" customHeight="1">
      <c r="B313" s="696"/>
      <c r="C313" s="756"/>
      <c r="D313" s="753"/>
      <c r="E313" s="370" t="s">
        <v>29</v>
      </c>
      <c r="F313" s="184"/>
      <c r="G313" s="184"/>
      <c r="H313" s="368">
        <v>0</v>
      </c>
      <c r="I313" s="368">
        <v>0</v>
      </c>
      <c r="J313" s="405">
        <v>50</v>
      </c>
      <c r="K313" s="405">
        <v>0</v>
      </c>
      <c r="L313" s="184">
        <v>50</v>
      </c>
      <c r="M313" s="184">
        <v>50</v>
      </c>
      <c r="N313" s="261">
        <v>50</v>
      </c>
      <c r="O313" s="261">
        <v>50</v>
      </c>
      <c r="P313" s="203">
        <v>0</v>
      </c>
      <c r="Q313" s="203">
        <v>0</v>
      </c>
      <c r="R313" s="180"/>
    </row>
    <row r="314" spans="2:18" s="364" customFormat="1" ht="13.5" customHeight="1">
      <c r="B314" s="696"/>
      <c r="C314" s="756"/>
      <c r="D314" s="753"/>
      <c r="E314" s="370" t="s">
        <v>20</v>
      </c>
      <c r="F314" s="184"/>
      <c r="G314" s="184"/>
      <c r="H314" s="368">
        <v>0</v>
      </c>
      <c r="I314" s="368">
        <v>0</v>
      </c>
      <c r="J314" s="405">
        <v>0</v>
      </c>
      <c r="K314" s="405">
        <v>0</v>
      </c>
      <c r="L314" s="482">
        <v>0</v>
      </c>
      <c r="M314" s="482">
        <v>0</v>
      </c>
      <c r="N314" s="261">
        <v>0</v>
      </c>
      <c r="O314" s="261">
        <v>0</v>
      </c>
      <c r="P314" s="203">
        <v>0</v>
      </c>
      <c r="Q314" s="203">
        <v>0</v>
      </c>
      <c r="R314" s="180"/>
    </row>
    <row r="315" spans="2:18" s="364" customFormat="1" ht="13.5" customHeight="1">
      <c r="B315" s="696"/>
      <c r="C315" s="756"/>
      <c r="D315" s="753"/>
      <c r="E315" s="370" t="s">
        <v>34</v>
      </c>
      <c r="F315" s="184"/>
      <c r="G315" s="184"/>
      <c r="H315" s="368"/>
      <c r="I315" s="368"/>
      <c r="J315" s="405"/>
      <c r="K315" s="405"/>
      <c r="L315" s="482"/>
      <c r="M315" s="482"/>
      <c r="N315" s="261"/>
      <c r="O315" s="261"/>
      <c r="P315" s="203"/>
      <c r="Q315" s="203"/>
      <c r="R315" s="180"/>
    </row>
    <row r="316" spans="2:18" s="364" customFormat="1" ht="13.5" customHeight="1">
      <c r="B316" s="696"/>
      <c r="C316" s="756"/>
      <c r="D316" s="753"/>
      <c r="E316" s="370" t="s">
        <v>70</v>
      </c>
      <c r="F316" s="184"/>
      <c r="G316" s="184"/>
      <c r="H316" s="368">
        <v>0</v>
      </c>
      <c r="I316" s="368">
        <v>0</v>
      </c>
      <c r="J316" s="405">
        <v>0</v>
      </c>
      <c r="K316" s="405">
        <v>0</v>
      </c>
      <c r="L316" s="482">
        <v>0</v>
      </c>
      <c r="M316" s="482">
        <v>0</v>
      </c>
      <c r="N316" s="261">
        <v>0</v>
      </c>
      <c r="O316" s="261">
        <v>0</v>
      </c>
      <c r="P316" s="203">
        <v>0</v>
      </c>
      <c r="Q316" s="203">
        <v>0</v>
      </c>
      <c r="R316" s="180"/>
    </row>
    <row r="317" spans="2:18" s="364" customFormat="1" ht="13.5" customHeight="1" thickBot="1">
      <c r="B317" s="697"/>
      <c r="C317" s="780"/>
      <c r="D317" s="769"/>
      <c r="E317" s="373" t="s">
        <v>21</v>
      </c>
      <c r="F317" s="185"/>
      <c r="G317" s="185"/>
      <c r="H317" s="372"/>
      <c r="I317" s="372"/>
      <c r="J317" s="406"/>
      <c r="K317" s="406"/>
      <c r="L317" s="488"/>
      <c r="M317" s="488"/>
      <c r="N317" s="269"/>
      <c r="O317" s="269"/>
      <c r="P317" s="204"/>
      <c r="Q317" s="204"/>
      <c r="R317" s="29"/>
    </row>
    <row r="318" spans="2:18" ht="13.5" customHeight="1">
      <c r="B318" s="855">
        <v>3</v>
      </c>
      <c r="C318" s="810" t="s">
        <v>73</v>
      </c>
      <c r="D318" s="810" t="s">
        <v>474</v>
      </c>
      <c r="E318" s="379" t="s">
        <v>18</v>
      </c>
      <c r="F318" s="379">
        <f t="shared" ref="F318:G318" si="152">F320+F321+F323</f>
        <v>4403.9900000000007</v>
      </c>
      <c r="G318" s="379">
        <f t="shared" si="152"/>
        <v>4249.3900000000003</v>
      </c>
      <c r="H318" s="379">
        <f>H320+H321+H323</f>
        <v>1264.5561700000001</v>
      </c>
      <c r="I318" s="379">
        <f t="shared" ref="I318:Q318" si="153">I320+I321+I323</f>
        <v>347.05</v>
      </c>
      <c r="J318" s="379">
        <f t="shared" ref="J318:K318" si="154">J320+J321+J323</f>
        <v>4874.4207500000002</v>
      </c>
      <c r="K318" s="379">
        <f t="shared" si="154"/>
        <v>2578.1400000000003</v>
      </c>
      <c r="L318" s="421">
        <f t="shared" ref="L318:M318" si="155">L320+L321+L323</f>
        <v>5574.8501099999994</v>
      </c>
      <c r="M318" s="421">
        <f t="shared" si="155"/>
        <v>5263.2259699999995</v>
      </c>
      <c r="N318" s="421">
        <f t="shared" si="153"/>
        <v>5964.8586299999997</v>
      </c>
      <c r="O318" s="498">
        <f t="shared" ref="O318" si="156">O320+O321+O323</f>
        <v>5964.8586299999997</v>
      </c>
      <c r="P318" s="379">
        <f t="shared" si="153"/>
        <v>2904.7860000000001</v>
      </c>
      <c r="Q318" s="379">
        <f t="shared" si="153"/>
        <v>2904.7860000000001</v>
      </c>
      <c r="R318" s="834" t="s">
        <v>725</v>
      </c>
    </row>
    <row r="319" spans="2:18" ht="13.5" customHeight="1">
      <c r="B319" s="791"/>
      <c r="C319" s="811"/>
      <c r="D319" s="811"/>
      <c r="E319" s="374" t="s">
        <v>19</v>
      </c>
      <c r="F319" s="374"/>
      <c r="G319" s="374"/>
      <c r="H319" s="374"/>
      <c r="I319" s="374"/>
      <c r="J319" s="374"/>
      <c r="K319" s="374"/>
      <c r="L319" s="422"/>
      <c r="M319" s="422"/>
      <c r="N319" s="422"/>
      <c r="O319" s="492"/>
      <c r="P319" s="374"/>
      <c r="Q319" s="374"/>
      <c r="R319" s="835"/>
    </row>
    <row r="320" spans="2:18" ht="13.5" customHeight="1">
      <c r="B320" s="791"/>
      <c r="C320" s="811"/>
      <c r="D320" s="811"/>
      <c r="E320" s="374" t="s">
        <v>29</v>
      </c>
      <c r="F320" s="374">
        <f t="shared" ref="F320:H321" si="157">F327+F369</f>
        <v>463.97</v>
      </c>
      <c r="G320" s="374">
        <f t="shared" si="157"/>
        <v>463.97</v>
      </c>
      <c r="H320" s="374">
        <f t="shared" si="157"/>
        <v>0</v>
      </c>
      <c r="I320" s="374">
        <f t="shared" ref="I320:Q320" si="158">I327+I369</f>
        <v>0</v>
      </c>
      <c r="J320" s="374">
        <f t="shared" ref="J320:K320" si="159">J327+J369</f>
        <v>695.952</v>
      </c>
      <c r="K320" s="374">
        <f t="shared" si="159"/>
        <v>0</v>
      </c>
      <c r="L320" s="422">
        <f t="shared" ref="L320:M320" si="160">L327+L369</f>
        <v>695.952</v>
      </c>
      <c r="M320" s="422">
        <f t="shared" si="160"/>
        <v>695.952</v>
      </c>
      <c r="N320" s="422">
        <f t="shared" si="158"/>
        <v>695.952</v>
      </c>
      <c r="O320" s="492">
        <f t="shared" ref="O320" si="161">O327+O369</f>
        <v>695.952</v>
      </c>
      <c r="P320" s="374">
        <f t="shared" si="158"/>
        <v>0</v>
      </c>
      <c r="Q320" s="374">
        <f t="shared" si="158"/>
        <v>0</v>
      </c>
      <c r="R320" s="835"/>
    </row>
    <row r="321" spans="2:18" ht="13.5" customHeight="1">
      <c r="B321" s="791"/>
      <c r="C321" s="811"/>
      <c r="D321" s="811"/>
      <c r="E321" s="374" t="s">
        <v>20</v>
      </c>
      <c r="F321" s="374">
        <f t="shared" si="157"/>
        <v>2205.5100000000002</v>
      </c>
      <c r="G321" s="374">
        <f t="shared" si="157"/>
        <v>2205.5100000000002</v>
      </c>
      <c r="H321" s="374">
        <f t="shared" si="157"/>
        <v>959.25</v>
      </c>
      <c r="I321" s="374">
        <f t="shared" ref="I321:Q321" si="162">I328+I370</f>
        <v>138.55000000000001</v>
      </c>
      <c r="J321" s="374">
        <f t="shared" ref="J321:K321" si="163">J328+J370</f>
        <v>2721.6880000000001</v>
      </c>
      <c r="K321" s="374">
        <f t="shared" si="163"/>
        <v>1355.5600000000002</v>
      </c>
      <c r="L321" s="422">
        <f t="shared" ref="L321:M321" si="164">L328+L370</f>
        <v>2946.7249999999999</v>
      </c>
      <c r="M321" s="422">
        <f t="shared" si="164"/>
        <v>2860.2379999999998</v>
      </c>
      <c r="N321" s="422">
        <f t="shared" si="162"/>
        <v>3085.2750000000001</v>
      </c>
      <c r="O321" s="492">
        <f t="shared" ref="O321" si="165">O328+O370</f>
        <v>3085.2750000000001</v>
      </c>
      <c r="P321" s="374">
        <f t="shared" si="162"/>
        <v>820.7</v>
      </c>
      <c r="Q321" s="374">
        <f t="shared" si="162"/>
        <v>820.7</v>
      </c>
      <c r="R321" s="835"/>
    </row>
    <row r="322" spans="2:18" ht="13.5" customHeight="1">
      <c r="B322" s="791"/>
      <c r="C322" s="811"/>
      <c r="D322" s="811"/>
      <c r="E322" s="374" t="s">
        <v>34</v>
      </c>
      <c r="F322" s="374"/>
      <c r="G322" s="374"/>
      <c r="H322" s="374"/>
      <c r="I322" s="374"/>
      <c r="J322" s="374"/>
      <c r="K322" s="374"/>
      <c r="L322" s="422"/>
      <c r="M322" s="422"/>
      <c r="N322" s="422"/>
      <c r="O322" s="492"/>
      <c r="P322" s="374"/>
      <c r="Q322" s="374"/>
      <c r="R322" s="835"/>
    </row>
    <row r="323" spans="2:18" ht="13.5" customHeight="1">
      <c r="B323" s="791"/>
      <c r="C323" s="811"/>
      <c r="D323" s="811"/>
      <c r="E323" s="374" t="s">
        <v>70</v>
      </c>
      <c r="F323" s="374">
        <f>F330+F372</f>
        <v>1734.51</v>
      </c>
      <c r="G323" s="374">
        <f>G330+G372</f>
        <v>1579.91</v>
      </c>
      <c r="H323" s="374">
        <f>H330+H372</f>
        <v>305.30617000000001</v>
      </c>
      <c r="I323" s="374">
        <f t="shared" ref="I323:Q323" si="166">I330+I372</f>
        <v>208.5</v>
      </c>
      <c r="J323" s="374">
        <f t="shared" ref="J323:K323" si="167">J330+J372</f>
        <v>1456.7807499999999</v>
      </c>
      <c r="K323" s="374">
        <f t="shared" si="167"/>
        <v>1222.58</v>
      </c>
      <c r="L323" s="422">
        <f t="shared" ref="L323:M323" si="168">L330+L372</f>
        <v>1932.17311</v>
      </c>
      <c r="M323" s="422">
        <f t="shared" si="168"/>
        <v>1707.0359699999999</v>
      </c>
      <c r="N323" s="422">
        <f t="shared" si="166"/>
        <v>2183.6316299999999</v>
      </c>
      <c r="O323" s="492">
        <f t="shared" ref="O323" si="169">O330+O372</f>
        <v>2183.6316299999999</v>
      </c>
      <c r="P323" s="374">
        <f t="shared" si="166"/>
        <v>2084.0860000000002</v>
      </c>
      <c r="Q323" s="374">
        <f t="shared" si="166"/>
        <v>2084.0860000000002</v>
      </c>
      <c r="R323" s="835"/>
    </row>
    <row r="324" spans="2:18" ht="13.5" customHeight="1" thickBot="1">
      <c r="B324" s="792"/>
      <c r="C324" s="812"/>
      <c r="D324" s="812"/>
      <c r="E324" s="375" t="s">
        <v>21</v>
      </c>
      <c r="F324" s="375"/>
      <c r="G324" s="375"/>
      <c r="H324" s="375"/>
      <c r="I324" s="375"/>
      <c r="J324" s="375"/>
      <c r="K324" s="375"/>
      <c r="L324" s="423"/>
      <c r="M324" s="423"/>
      <c r="N324" s="423"/>
      <c r="O324" s="493"/>
      <c r="P324" s="375"/>
      <c r="Q324" s="375"/>
      <c r="R324" s="836"/>
    </row>
    <row r="325" spans="2:18" ht="13.5" customHeight="1">
      <c r="B325" s="822" t="s">
        <v>124</v>
      </c>
      <c r="C325" s="765" t="s">
        <v>106</v>
      </c>
      <c r="D325" s="765" t="s">
        <v>161</v>
      </c>
      <c r="E325" s="276" t="s">
        <v>18</v>
      </c>
      <c r="F325" s="187">
        <v>2341.91</v>
      </c>
      <c r="G325" s="187">
        <v>2187.31</v>
      </c>
      <c r="H325" s="187">
        <f>H327+H328+H330</f>
        <v>1264.5561700000001</v>
      </c>
      <c r="I325" s="187">
        <f t="shared" ref="I325:Q325" si="170">I327+I328+I330</f>
        <v>347.05</v>
      </c>
      <c r="J325" s="187">
        <f t="shared" ref="J325:K325" si="171">J327+J328+J330</f>
        <v>1781.3007500000003</v>
      </c>
      <c r="K325" s="187">
        <f t="shared" si="171"/>
        <v>1547.1000000000001</v>
      </c>
      <c r="L325" s="187">
        <f>L327+L328+L330</f>
        <v>2481.73011</v>
      </c>
      <c r="M325" s="187">
        <f t="shared" ref="M325:N325" si="172">M327+M328+M330</f>
        <v>2170.1059699999996</v>
      </c>
      <c r="N325" s="187">
        <f t="shared" si="172"/>
        <v>2871.7386299999998</v>
      </c>
      <c r="O325" s="187">
        <f t="shared" ref="O325" si="173">O327+O328+O330</f>
        <v>2871.7386299999998</v>
      </c>
      <c r="P325" s="187">
        <f t="shared" si="170"/>
        <v>2131.5060000000003</v>
      </c>
      <c r="Q325" s="187">
        <f t="shared" si="170"/>
        <v>2131.5060000000003</v>
      </c>
      <c r="R325" s="802"/>
    </row>
    <row r="326" spans="2:18" ht="13.5" customHeight="1">
      <c r="B326" s="815"/>
      <c r="C326" s="766"/>
      <c r="D326" s="766"/>
      <c r="E326" s="262" t="s">
        <v>19</v>
      </c>
      <c r="F326" s="188"/>
      <c r="G326" s="188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803"/>
    </row>
    <row r="327" spans="2:18" ht="13.5" customHeight="1">
      <c r="B327" s="815"/>
      <c r="C327" s="766"/>
      <c r="D327" s="766"/>
      <c r="E327" s="262" t="s">
        <v>29</v>
      </c>
      <c r="F327" s="188">
        <v>0</v>
      </c>
      <c r="G327" s="188">
        <v>0</v>
      </c>
      <c r="H327" s="188">
        <f>H334+H348+H355</f>
        <v>0</v>
      </c>
      <c r="I327" s="188">
        <f t="shared" ref="I327:Q327" si="174">I334+I348+I355</f>
        <v>0</v>
      </c>
      <c r="J327" s="188">
        <f t="shared" ref="J327:K327" si="175">J334+J348+J355</f>
        <v>0</v>
      </c>
      <c r="K327" s="188">
        <f t="shared" si="175"/>
        <v>0</v>
      </c>
      <c r="L327" s="188">
        <f>L334+L341+L348+L355+L362</f>
        <v>0</v>
      </c>
      <c r="M327" s="188">
        <f t="shared" ref="M327:N327" si="176">M334+M341+M348+M355+M362</f>
        <v>0</v>
      </c>
      <c r="N327" s="188">
        <f t="shared" si="176"/>
        <v>0</v>
      </c>
      <c r="O327" s="188">
        <f t="shared" ref="O327" si="177">O334+O341+O348+O355+O362</f>
        <v>0</v>
      </c>
      <c r="P327" s="188">
        <f t="shared" si="174"/>
        <v>0</v>
      </c>
      <c r="Q327" s="188">
        <f t="shared" si="174"/>
        <v>0</v>
      </c>
      <c r="R327" s="803"/>
    </row>
    <row r="328" spans="2:18" ht="13.5" customHeight="1">
      <c r="B328" s="815"/>
      <c r="C328" s="766"/>
      <c r="D328" s="766"/>
      <c r="E328" s="262" t="s">
        <v>20</v>
      </c>
      <c r="F328" s="188">
        <v>1149.4000000000001</v>
      </c>
      <c r="G328" s="188">
        <v>1149.4000000000001</v>
      </c>
      <c r="H328" s="188">
        <f>H335+H349+H356</f>
        <v>959.25</v>
      </c>
      <c r="I328" s="188">
        <f t="shared" ref="I328:Q328" si="178">I335+I349+I356</f>
        <v>138.55000000000001</v>
      </c>
      <c r="J328" s="188">
        <f t="shared" ref="J328:K328" si="179">J335+J349+J356</f>
        <v>1097.8000000000002</v>
      </c>
      <c r="K328" s="188">
        <f t="shared" si="179"/>
        <v>1097.8000000000002</v>
      </c>
      <c r="L328" s="188">
        <f>L335+L342+L349+L356+L363</f>
        <v>1322.837</v>
      </c>
      <c r="M328" s="188">
        <f t="shared" ref="M328:N328" si="180">M335+M342+M349+M356+M363</f>
        <v>1236.3499999999999</v>
      </c>
      <c r="N328" s="188">
        <f t="shared" si="180"/>
        <v>1461.3870000000002</v>
      </c>
      <c r="O328" s="188">
        <f t="shared" ref="O328" si="181">O335+O342+O349+O356+O363</f>
        <v>1461.3870000000002</v>
      </c>
      <c r="P328" s="188">
        <f t="shared" si="178"/>
        <v>820.7</v>
      </c>
      <c r="Q328" s="188">
        <f t="shared" si="178"/>
        <v>820.7</v>
      </c>
      <c r="R328" s="803"/>
    </row>
    <row r="329" spans="2:18" ht="13.5" customHeight="1">
      <c r="B329" s="815"/>
      <c r="C329" s="766"/>
      <c r="D329" s="766"/>
      <c r="E329" s="262" t="s">
        <v>34</v>
      </c>
      <c r="F329" s="188"/>
      <c r="G329" s="188"/>
      <c r="H329" s="188"/>
      <c r="I329" s="188"/>
      <c r="J329" s="188"/>
      <c r="K329" s="188"/>
      <c r="L329" s="188"/>
      <c r="M329" s="188"/>
      <c r="N329" s="188"/>
      <c r="O329" s="188"/>
      <c r="P329" s="188"/>
      <c r="Q329" s="188"/>
      <c r="R329" s="803"/>
    </row>
    <row r="330" spans="2:18" ht="13.5" customHeight="1">
      <c r="B330" s="815"/>
      <c r="C330" s="766"/>
      <c r="D330" s="766"/>
      <c r="E330" s="262" t="s">
        <v>70</v>
      </c>
      <c r="F330" s="188">
        <v>1192.51</v>
      </c>
      <c r="G330" s="188">
        <v>1037.9100000000001</v>
      </c>
      <c r="H330" s="188">
        <f>H337+H351+H358</f>
        <v>305.30617000000001</v>
      </c>
      <c r="I330" s="188">
        <f t="shared" ref="I330:Q330" si="182">I337+I351+I358</f>
        <v>208.5</v>
      </c>
      <c r="J330" s="188">
        <f t="shared" ref="J330:K330" si="183">J337+J351+J358</f>
        <v>683.50075000000004</v>
      </c>
      <c r="K330" s="188">
        <f t="shared" si="183"/>
        <v>449.3</v>
      </c>
      <c r="L330" s="188">
        <f>L337+L344+L351+L358+L365</f>
        <v>1158.89311</v>
      </c>
      <c r="M330" s="188">
        <f t="shared" ref="M330:N330" si="184">M337+M344+M351+M358+M365</f>
        <v>933.75596999999993</v>
      </c>
      <c r="N330" s="188">
        <f t="shared" si="184"/>
        <v>1410.3516299999999</v>
      </c>
      <c r="O330" s="188">
        <f t="shared" ref="O330" si="185">O337+O344+O351+O358+O365</f>
        <v>1410.3516299999999</v>
      </c>
      <c r="P330" s="188">
        <f t="shared" si="182"/>
        <v>1310.806</v>
      </c>
      <c r="Q330" s="188">
        <f t="shared" si="182"/>
        <v>1310.806</v>
      </c>
      <c r="R330" s="803"/>
    </row>
    <row r="331" spans="2:18" ht="13.5" customHeight="1" thickBot="1">
      <c r="B331" s="815"/>
      <c r="C331" s="766"/>
      <c r="D331" s="766"/>
      <c r="E331" s="496" t="s">
        <v>21</v>
      </c>
      <c r="F331" s="278"/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803"/>
    </row>
    <row r="332" spans="2:18" ht="13.5" customHeight="1">
      <c r="B332" s="778"/>
      <c r="C332" s="755" t="s">
        <v>170</v>
      </c>
      <c r="D332" s="761" t="s">
        <v>176</v>
      </c>
      <c r="E332" s="508" t="s">
        <v>18</v>
      </c>
      <c r="F332" s="197"/>
      <c r="G332" s="197"/>
      <c r="H332" s="489">
        <v>305.30617000000001</v>
      </c>
      <c r="I332" s="489">
        <v>208.5</v>
      </c>
      <c r="J332" s="197">
        <v>683.50075000000004</v>
      </c>
      <c r="K332" s="353">
        <v>449.3</v>
      </c>
      <c r="L332" s="353">
        <v>1076.82311</v>
      </c>
      <c r="M332" s="353">
        <v>851.68597</v>
      </c>
      <c r="N332" s="351">
        <v>1328.28163</v>
      </c>
      <c r="O332" s="351">
        <v>1328.28163</v>
      </c>
      <c r="P332" s="489">
        <v>1310.806</v>
      </c>
      <c r="Q332" s="489">
        <v>1310.806</v>
      </c>
      <c r="R332" s="113"/>
    </row>
    <row r="333" spans="2:18" ht="13.5" customHeight="1">
      <c r="B333" s="774"/>
      <c r="C333" s="756"/>
      <c r="D333" s="753"/>
      <c r="E333" s="509" t="s">
        <v>19</v>
      </c>
      <c r="F333" s="184"/>
      <c r="G333" s="184"/>
      <c r="H333" s="482"/>
      <c r="I333" s="482"/>
      <c r="J333" s="482"/>
      <c r="K333" s="482"/>
      <c r="L333" s="482"/>
      <c r="M333" s="482"/>
      <c r="N333" s="261"/>
      <c r="O333" s="261"/>
      <c r="P333" s="184"/>
      <c r="Q333" s="203"/>
      <c r="R333" s="114"/>
    </row>
    <row r="334" spans="2:18" ht="13.5" customHeight="1">
      <c r="B334" s="774"/>
      <c r="C334" s="756"/>
      <c r="D334" s="753"/>
      <c r="E334" s="509" t="s">
        <v>29</v>
      </c>
      <c r="F334" s="184"/>
      <c r="G334" s="184"/>
      <c r="H334" s="482">
        <v>0</v>
      </c>
      <c r="I334" s="482">
        <v>0</v>
      </c>
      <c r="J334" s="482">
        <v>0</v>
      </c>
      <c r="K334" s="482">
        <v>0</v>
      </c>
      <c r="L334" s="482">
        <v>0</v>
      </c>
      <c r="M334" s="482">
        <v>0</v>
      </c>
      <c r="N334" s="261">
        <v>0</v>
      </c>
      <c r="O334" s="261">
        <v>0</v>
      </c>
      <c r="P334" s="184">
        <v>0</v>
      </c>
      <c r="Q334" s="203">
        <v>0</v>
      </c>
      <c r="R334" s="114"/>
    </row>
    <row r="335" spans="2:18" ht="13.5" customHeight="1">
      <c r="B335" s="774"/>
      <c r="C335" s="756"/>
      <c r="D335" s="753"/>
      <c r="E335" s="509" t="s">
        <v>20</v>
      </c>
      <c r="F335" s="184"/>
      <c r="G335" s="184"/>
      <c r="H335" s="482">
        <v>0</v>
      </c>
      <c r="I335" s="482">
        <v>0</v>
      </c>
      <c r="J335" s="482">
        <v>0</v>
      </c>
      <c r="K335" s="482">
        <v>0</v>
      </c>
      <c r="L335" s="482">
        <v>0</v>
      </c>
      <c r="M335" s="482">
        <v>0</v>
      </c>
      <c r="N335" s="261">
        <v>0</v>
      </c>
      <c r="O335" s="261">
        <v>0</v>
      </c>
      <c r="P335" s="184">
        <v>0</v>
      </c>
      <c r="Q335" s="203">
        <v>0</v>
      </c>
      <c r="R335" s="114"/>
    </row>
    <row r="336" spans="2:18" ht="13.5" customHeight="1">
      <c r="B336" s="774"/>
      <c r="C336" s="756"/>
      <c r="D336" s="753"/>
      <c r="E336" s="509" t="s">
        <v>34</v>
      </c>
      <c r="F336" s="184"/>
      <c r="G336" s="184"/>
      <c r="H336" s="482"/>
      <c r="I336" s="482"/>
      <c r="J336" s="482"/>
      <c r="K336" s="482"/>
      <c r="L336" s="482"/>
      <c r="M336" s="482"/>
      <c r="N336" s="261"/>
      <c r="O336" s="261"/>
      <c r="P336" s="184"/>
      <c r="Q336" s="203"/>
      <c r="R336" s="114"/>
    </row>
    <row r="337" spans="2:18" ht="13.5" customHeight="1">
      <c r="B337" s="774"/>
      <c r="C337" s="756"/>
      <c r="D337" s="753"/>
      <c r="E337" s="509" t="s">
        <v>70</v>
      </c>
      <c r="F337" s="184"/>
      <c r="G337" s="184"/>
      <c r="H337" s="482">
        <v>305.30617000000001</v>
      </c>
      <c r="I337" s="482">
        <v>208.5</v>
      </c>
      <c r="J337" s="184">
        <v>683.50075000000004</v>
      </c>
      <c r="K337" s="264">
        <v>449.3</v>
      </c>
      <c r="L337" s="264">
        <v>1076.82311</v>
      </c>
      <c r="M337" s="264">
        <v>851.68597</v>
      </c>
      <c r="N337" s="261">
        <v>1328.28163</v>
      </c>
      <c r="O337" s="261">
        <v>1328.28163</v>
      </c>
      <c r="P337" s="184">
        <v>1310.806</v>
      </c>
      <c r="Q337" s="203">
        <v>1310.806</v>
      </c>
      <c r="R337" s="114"/>
    </row>
    <row r="338" spans="2:18" ht="13.5" customHeight="1" thickBot="1">
      <c r="B338" s="774"/>
      <c r="C338" s="756"/>
      <c r="D338" s="753"/>
      <c r="E338" s="512" t="s">
        <v>21</v>
      </c>
      <c r="F338" s="185"/>
      <c r="G338" s="185"/>
      <c r="H338" s="488"/>
      <c r="I338" s="488"/>
      <c r="J338" s="488"/>
      <c r="K338" s="488"/>
      <c r="L338" s="488"/>
      <c r="M338" s="488"/>
      <c r="N338" s="269"/>
      <c r="O338" s="269"/>
      <c r="P338" s="185"/>
      <c r="Q338" s="204"/>
      <c r="R338" s="116"/>
    </row>
    <row r="339" spans="2:18" s="397" customFormat="1" ht="13.5" customHeight="1">
      <c r="B339" s="751"/>
      <c r="C339" s="591"/>
      <c r="D339" s="591"/>
      <c r="E339" s="508" t="s">
        <v>18</v>
      </c>
      <c r="F339" s="197"/>
      <c r="G339" s="197"/>
      <c r="H339" s="489">
        <v>0</v>
      </c>
      <c r="I339" s="489">
        <v>0</v>
      </c>
      <c r="J339" s="489">
        <v>0</v>
      </c>
      <c r="K339" s="489">
        <v>0</v>
      </c>
      <c r="L339" s="353">
        <v>82.07</v>
      </c>
      <c r="M339" s="353">
        <v>82.07</v>
      </c>
      <c r="N339" s="351">
        <v>82.07</v>
      </c>
      <c r="O339" s="351">
        <v>82.07</v>
      </c>
      <c r="P339" s="211">
        <v>0</v>
      </c>
      <c r="Q339" s="211">
        <v>0</v>
      </c>
      <c r="R339" s="113"/>
    </row>
    <row r="340" spans="2:18" s="397" customFormat="1" ht="13.5" customHeight="1">
      <c r="B340" s="751"/>
      <c r="C340" s="591"/>
      <c r="D340" s="591"/>
      <c r="E340" s="509" t="s">
        <v>19</v>
      </c>
      <c r="F340" s="184"/>
      <c r="G340" s="184"/>
      <c r="H340" s="482"/>
      <c r="I340" s="482"/>
      <c r="J340" s="482"/>
      <c r="K340" s="482"/>
      <c r="L340" s="482"/>
      <c r="M340" s="482"/>
      <c r="N340" s="261"/>
      <c r="O340" s="261"/>
      <c r="P340" s="184"/>
      <c r="Q340" s="203"/>
      <c r="R340" s="114"/>
    </row>
    <row r="341" spans="2:18" s="397" customFormat="1" ht="13.5" customHeight="1">
      <c r="B341" s="751"/>
      <c r="C341" s="591"/>
      <c r="D341" s="591"/>
      <c r="E341" s="509" t="s">
        <v>29</v>
      </c>
      <c r="F341" s="184"/>
      <c r="G341" s="184"/>
      <c r="H341" s="482">
        <v>0</v>
      </c>
      <c r="I341" s="482">
        <v>0</v>
      </c>
      <c r="J341" s="482">
        <v>0</v>
      </c>
      <c r="K341" s="482">
        <v>0</v>
      </c>
      <c r="L341" s="482">
        <v>0</v>
      </c>
      <c r="M341" s="482">
        <v>0</v>
      </c>
      <c r="N341" s="261">
        <v>0</v>
      </c>
      <c r="O341" s="261">
        <v>0</v>
      </c>
      <c r="P341" s="184">
        <v>0</v>
      </c>
      <c r="Q341" s="203">
        <v>0</v>
      </c>
      <c r="R341" s="114"/>
    </row>
    <row r="342" spans="2:18" s="397" customFormat="1" ht="13.5" customHeight="1">
      <c r="B342" s="751"/>
      <c r="C342" s="591"/>
      <c r="D342" s="591"/>
      <c r="E342" s="509" t="s">
        <v>20</v>
      </c>
      <c r="F342" s="184"/>
      <c r="G342" s="184"/>
      <c r="H342" s="482">
        <v>0</v>
      </c>
      <c r="I342" s="482">
        <v>0</v>
      </c>
      <c r="J342" s="482">
        <v>0</v>
      </c>
      <c r="K342" s="482">
        <v>0</v>
      </c>
      <c r="L342" s="482">
        <v>0</v>
      </c>
      <c r="M342" s="482">
        <v>0</v>
      </c>
      <c r="N342" s="261">
        <v>0</v>
      </c>
      <c r="O342" s="261">
        <v>0</v>
      </c>
      <c r="P342" s="184">
        <v>0</v>
      </c>
      <c r="Q342" s="203">
        <v>0</v>
      </c>
      <c r="R342" s="114"/>
    </row>
    <row r="343" spans="2:18" s="397" customFormat="1" ht="13.5" customHeight="1">
      <c r="B343" s="751"/>
      <c r="C343" s="591"/>
      <c r="D343" s="591"/>
      <c r="E343" s="509" t="s">
        <v>34</v>
      </c>
      <c r="F343" s="184"/>
      <c r="G343" s="184"/>
      <c r="H343" s="482"/>
      <c r="I343" s="482"/>
      <c r="J343" s="482"/>
      <c r="K343" s="482"/>
      <c r="L343" s="482"/>
      <c r="M343" s="482"/>
      <c r="N343" s="261"/>
      <c r="O343" s="261"/>
      <c r="P343" s="184"/>
      <c r="Q343" s="203"/>
      <c r="R343" s="114"/>
    </row>
    <row r="344" spans="2:18" s="397" customFormat="1" ht="13.5" customHeight="1">
      <c r="B344" s="751"/>
      <c r="C344" s="591"/>
      <c r="D344" s="591"/>
      <c r="E344" s="509" t="s">
        <v>70</v>
      </c>
      <c r="F344" s="184"/>
      <c r="G344" s="184"/>
      <c r="H344" s="482">
        <v>0</v>
      </c>
      <c r="I344" s="482">
        <v>0</v>
      </c>
      <c r="J344" s="482">
        <v>0</v>
      </c>
      <c r="K344" s="482">
        <v>0</v>
      </c>
      <c r="L344" s="264">
        <v>82.07</v>
      </c>
      <c r="M344" s="264">
        <v>82.07</v>
      </c>
      <c r="N344" s="261">
        <v>82.07</v>
      </c>
      <c r="O344" s="261">
        <v>82.07</v>
      </c>
      <c r="P344" s="203">
        <v>0</v>
      </c>
      <c r="Q344" s="203">
        <v>0</v>
      </c>
      <c r="R344" s="114"/>
    </row>
    <row r="345" spans="2:18" s="397" customFormat="1" ht="13.5" customHeight="1" thickBot="1">
      <c r="B345" s="752"/>
      <c r="C345" s="754"/>
      <c r="D345" s="754"/>
      <c r="E345" s="510" t="s">
        <v>21</v>
      </c>
      <c r="F345" s="194"/>
      <c r="G345" s="194"/>
      <c r="H345" s="483"/>
      <c r="I345" s="483"/>
      <c r="J345" s="483"/>
      <c r="K345" s="483"/>
      <c r="L345" s="483"/>
      <c r="M345" s="483"/>
      <c r="N345" s="294"/>
      <c r="O345" s="294"/>
      <c r="P345" s="194"/>
      <c r="Q345" s="210"/>
      <c r="R345" s="115"/>
    </row>
    <row r="346" spans="2:18" s="106" customFormat="1" ht="13.5" customHeight="1">
      <c r="B346" s="782"/>
      <c r="C346" s="760" t="s">
        <v>418</v>
      </c>
      <c r="D346" s="758" t="s">
        <v>378</v>
      </c>
      <c r="E346" s="407" t="s">
        <v>18</v>
      </c>
      <c r="F346" s="195"/>
      <c r="G346" s="195"/>
      <c r="H346" s="404">
        <v>820.7</v>
      </c>
      <c r="I346" s="404">
        <v>0</v>
      </c>
      <c r="J346" s="195">
        <v>820.7</v>
      </c>
      <c r="K346" s="354">
        <v>820.7</v>
      </c>
      <c r="L346" s="354">
        <v>820.7</v>
      </c>
      <c r="M346" s="354">
        <v>820.7</v>
      </c>
      <c r="N346" s="352">
        <v>820.7</v>
      </c>
      <c r="O346" s="352">
        <v>820.7</v>
      </c>
      <c r="P346" s="404">
        <v>820.7</v>
      </c>
      <c r="Q346" s="404">
        <v>820.7</v>
      </c>
      <c r="R346" s="117"/>
    </row>
    <row r="347" spans="2:18" s="106" customFormat="1" ht="13.5" customHeight="1">
      <c r="B347" s="782"/>
      <c r="C347" s="760"/>
      <c r="D347" s="758"/>
      <c r="E347" s="263" t="s">
        <v>19</v>
      </c>
      <c r="F347" s="184"/>
      <c r="G347" s="184"/>
      <c r="H347" s="313"/>
      <c r="I347" s="313"/>
      <c r="J347" s="405"/>
      <c r="K347" s="405"/>
      <c r="L347" s="482"/>
      <c r="M347" s="482"/>
      <c r="N347" s="261"/>
      <c r="O347" s="261"/>
      <c r="P347" s="184"/>
      <c r="Q347" s="203"/>
      <c r="R347" s="114"/>
    </row>
    <row r="348" spans="2:18" s="106" customFormat="1" ht="13.5" customHeight="1">
      <c r="B348" s="782"/>
      <c r="C348" s="760"/>
      <c r="D348" s="758"/>
      <c r="E348" s="263" t="s">
        <v>29</v>
      </c>
      <c r="F348" s="184"/>
      <c r="G348" s="184"/>
      <c r="H348" s="313">
        <v>0</v>
      </c>
      <c r="I348" s="313">
        <v>0</v>
      </c>
      <c r="J348" s="405">
        <v>0</v>
      </c>
      <c r="K348" s="405">
        <v>0</v>
      </c>
      <c r="L348" s="482">
        <v>0</v>
      </c>
      <c r="M348" s="482">
        <v>0</v>
      </c>
      <c r="N348" s="261">
        <v>0</v>
      </c>
      <c r="O348" s="261">
        <v>0</v>
      </c>
      <c r="P348" s="184">
        <v>0</v>
      </c>
      <c r="Q348" s="203">
        <v>0</v>
      </c>
      <c r="R348" s="114"/>
    </row>
    <row r="349" spans="2:18" s="106" customFormat="1" ht="13.5" customHeight="1">
      <c r="B349" s="782"/>
      <c r="C349" s="760"/>
      <c r="D349" s="758"/>
      <c r="E349" s="263" t="s">
        <v>20</v>
      </c>
      <c r="F349" s="184"/>
      <c r="G349" s="184"/>
      <c r="H349" s="313">
        <v>820.7</v>
      </c>
      <c r="I349" s="313">
        <v>0</v>
      </c>
      <c r="J349" s="184">
        <v>820.7</v>
      </c>
      <c r="K349" s="264">
        <v>820.7</v>
      </c>
      <c r="L349" s="264">
        <v>820.7</v>
      </c>
      <c r="M349" s="264">
        <v>820.7</v>
      </c>
      <c r="N349" s="261">
        <v>820.7</v>
      </c>
      <c r="O349" s="261">
        <v>820.7</v>
      </c>
      <c r="P349" s="184">
        <v>820.7</v>
      </c>
      <c r="Q349" s="203">
        <v>820.7</v>
      </c>
      <c r="R349" s="114"/>
    </row>
    <row r="350" spans="2:18" s="106" customFormat="1" ht="13.5" customHeight="1">
      <c r="B350" s="782"/>
      <c r="C350" s="760"/>
      <c r="D350" s="758"/>
      <c r="E350" s="263" t="s">
        <v>34</v>
      </c>
      <c r="F350" s="184"/>
      <c r="G350" s="184"/>
      <c r="H350" s="313"/>
      <c r="I350" s="313"/>
      <c r="J350" s="405"/>
      <c r="K350" s="405"/>
      <c r="L350" s="482"/>
      <c r="M350" s="482"/>
      <c r="N350" s="261"/>
      <c r="O350" s="261"/>
      <c r="P350" s="184"/>
      <c r="Q350" s="203"/>
      <c r="R350" s="114"/>
    </row>
    <row r="351" spans="2:18" s="106" customFormat="1" ht="13.5" customHeight="1">
      <c r="B351" s="782"/>
      <c r="C351" s="760"/>
      <c r="D351" s="758"/>
      <c r="E351" s="263" t="s">
        <v>70</v>
      </c>
      <c r="F351" s="184"/>
      <c r="G351" s="184"/>
      <c r="H351" s="313">
        <v>0</v>
      </c>
      <c r="I351" s="313">
        <v>0</v>
      </c>
      <c r="J351" s="405">
        <v>0</v>
      </c>
      <c r="K351" s="405">
        <v>0</v>
      </c>
      <c r="L351" s="482">
        <v>0</v>
      </c>
      <c r="M351" s="482">
        <v>0</v>
      </c>
      <c r="N351" s="261">
        <v>0</v>
      </c>
      <c r="O351" s="261">
        <v>0</v>
      </c>
      <c r="P351" s="184">
        <v>0</v>
      </c>
      <c r="Q351" s="203">
        <v>0</v>
      </c>
      <c r="R351" s="114"/>
    </row>
    <row r="352" spans="2:18" s="106" customFormat="1" ht="13.5" customHeight="1" thickBot="1">
      <c r="B352" s="797"/>
      <c r="C352" s="809"/>
      <c r="D352" s="772"/>
      <c r="E352" s="282" t="s">
        <v>21</v>
      </c>
      <c r="F352" s="194"/>
      <c r="G352" s="194"/>
      <c r="H352" s="315"/>
      <c r="I352" s="315"/>
      <c r="J352" s="410"/>
      <c r="K352" s="410"/>
      <c r="L352" s="483"/>
      <c r="M352" s="483"/>
      <c r="N352" s="294"/>
      <c r="O352" s="294"/>
      <c r="P352" s="194"/>
      <c r="Q352" s="210"/>
      <c r="R352" s="115"/>
    </row>
    <row r="353" spans="2:18" s="134" customFormat="1" ht="13.5" customHeight="1">
      <c r="B353" s="778"/>
      <c r="C353" s="755" t="s">
        <v>565</v>
      </c>
      <c r="D353" s="761" t="s">
        <v>567</v>
      </c>
      <c r="E353" s="279" t="s">
        <v>18</v>
      </c>
      <c r="F353" s="197"/>
      <c r="G353" s="197"/>
      <c r="H353" s="312">
        <v>138.55000000000001</v>
      </c>
      <c r="I353" s="312">
        <v>138.55000000000001</v>
      </c>
      <c r="J353" s="184">
        <v>277.10000000000002</v>
      </c>
      <c r="K353" s="264">
        <v>277.10000000000002</v>
      </c>
      <c r="L353" s="264">
        <v>415.65</v>
      </c>
      <c r="M353" s="264">
        <v>415.65</v>
      </c>
      <c r="N353" s="261">
        <v>554.20000000000005</v>
      </c>
      <c r="O353" s="261">
        <v>554.20000000000005</v>
      </c>
      <c r="P353" s="189">
        <v>0</v>
      </c>
      <c r="Q353" s="189">
        <v>0</v>
      </c>
      <c r="R353" s="113"/>
    </row>
    <row r="354" spans="2:18" s="134" customFormat="1" ht="13.5" customHeight="1">
      <c r="B354" s="774"/>
      <c r="C354" s="756"/>
      <c r="D354" s="753"/>
      <c r="E354" s="263" t="s">
        <v>19</v>
      </c>
      <c r="F354" s="184"/>
      <c r="G354" s="184"/>
      <c r="H354" s="313"/>
      <c r="I354" s="313"/>
      <c r="J354" s="405"/>
      <c r="K354" s="405"/>
      <c r="L354" s="482"/>
      <c r="M354" s="482"/>
      <c r="N354" s="261"/>
      <c r="O354" s="261"/>
      <c r="P354" s="184"/>
      <c r="Q354" s="203"/>
      <c r="R354" s="114"/>
    </row>
    <row r="355" spans="2:18" s="134" customFormat="1" ht="13.5" customHeight="1">
      <c r="B355" s="774"/>
      <c r="C355" s="756"/>
      <c r="D355" s="753"/>
      <c r="E355" s="263" t="s">
        <v>29</v>
      </c>
      <c r="F355" s="184"/>
      <c r="G355" s="184"/>
      <c r="H355" s="313">
        <v>0</v>
      </c>
      <c r="I355" s="313">
        <v>0</v>
      </c>
      <c r="J355" s="405">
        <v>0</v>
      </c>
      <c r="K355" s="405">
        <v>0</v>
      </c>
      <c r="L355" s="482">
        <v>0</v>
      </c>
      <c r="M355" s="482">
        <v>0</v>
      </c>
      <c r="N355" s="261">
        <v>0</v>
      </c>
      <c r="O355" s="261">
        <v>0</v>
      </c>
      <c r="P355" s="184">
        <v>0</v>
      </c>
      <c r="Q355" s="203">
        <v>0</v>
      </c>
      <c r="R355" s="114"/>
    </row>
    <row r="356" spans="2:18" s="134" customFormat="1" ht="13.5" customHeight="1">
      <c r="B356" s="774"/>
      <c r="C356" s="756"/>
      <c r="D356" s="753"/>
      <c r="E356" s="263" t="s">
        <v>20</v>
      </c>
      <c r="F356" s="184"/>
      <c r="G356" s="184"/>
      <c r="H356" s="313">
        <v>138.55000000000001</v>
      </c>
      <c r="I356" s="313">
        <v>138.55000000000001</v>
      </c>
      <c r="J356" s="184">
        <v>277.10000000000002</v>
      </c>
      <c r="K356" s="264">
        <v>277.10000000000002</v>
      </c>
      <c r="L356" s="264">
        <v>415.65</v>
      </c>
      <c r="M356" s="264">
        <v>415.65</v>
      </c>
      <c r="N356" s="261">
        <v>554.20000000000005</v>
      </c>
      <c r="O356" s="261">
        <v>554.20000000000005</v>
      </c>
      <c r="P356" s="184">
        <v>0</v>
      </c>
      <c r="Q356" s="203">
        <v>0</v>
      </c>
      <c r="R356" s="114"/>
    </row>
    <row r="357" spans="2:18" s="134" customFormat="1" ht="13.5" customHeight="1">
      <c r="B357" s="774"/>
      <c r="C357" s="756"/>
      <c r="D357" s="753"/>
      <c r="E357" s="263" t="s">
        <v>34</v>
      </c>
      <c r="F357" s="184"/>
      <c r="G357" s="184"/>
      <c r="H357" s="313"/>
      <c r="I357" s="313"/>
      <c r="J357" s="405"/>
      <c r="K357" s="405"/>
      <c r="L357" s="482"/>
      <c r="M357" s="482"/>
      <c r="N357" s="261"/>
      <c r="O357" s="261"/>
      <c r="P357" s="184"/>
      <c r="Q357" s="203"/>
      <c r="R357" s="114"/>
    </row>
    <row r="358" spans="2:18" s="134" customFormat="1" ht="13.5" customHeight="1">
      <c r="B358" s="774"/>
      <c r="C358" s="756"/>
      <c r="D358" s="753"/>
      <c r="E358" s="263" t="s">
        <v>70</v>
      </c>
      <c r="F358" s="184"/>
      <c r="G358" s="184"/>
      <c r="H358" s="313">
        <v>0</v>
      </c>
      <c r="I358" s="313">
        <v>0</v>
      </c>
      <c r="J358" s="405">
        <v>0</v>
      </c>
      <c r="K358" s="405">
        <v>0</v>
      </c>
      <c r="L358" s="482">
        <v>0</v>
      </c>
      <c r="M358" s="482">
        <v>0</v>
      </c>
      <c r="N358" s="261">
        <v>0</v>
      </c>
      <c r="O358" s="261">
        <v>0</v>
      </c>
      <c r="P358" s="184">
        <v>0</v>
      </c>
      <c r="Q358" s="203">
        <v>0</v>
      </c>
      <c r="R358" s="114"/>
    </row>
    <row r="359" spans="2:18" s="134" customFormat="1" ht="13.5" customHeight="1" thickBot="1">
      <c r="B359" s="779"/>
      <c r="C359" s="780"/>
      <c r="D359" s="769"/>
      <c r="E359" s="408" t="s">
        <v>21</v>
      </c>
      <c r="F359" s="185"/>
      <c r="G359" s="185"/>
      <c r="H359" s="406"/>
      <c r="I359" s="406"/>
      <c r="J359" s="406"/>
      <c r="K359" s="406"/>
      <c r="L359" s="488"/>
      <c r="M359" s="488"/>
      <c r="N359" s="269"/>
      <c r="O359" s="269"/>
      <c r="P359" s="185"/>
      <c r="Q359" s="204"/>
      <c r="R359" s="116"/>
    </row>
    <row r="360" spans="2:18" s="397" customFormat="1" ht="13.5" customHeight="1">
      <c r="B360" s="778"/>
      <c r="C360" s="755" t="s">
        <v>566</v>
      </c>
      <c r="D360" s="761" t="s">
        <v>842</v>
      </c>
      <c r="E360" s="487" t="s">
        <v>18</v>
      </c>
      <c r="F360" s="197"/>
      <c r="G360" s="197"/>
      <c r="H360" s="489">
        <v>0</v>
      </c>
      <c r="I360" s="489">
        <v>0</v>
      </c>
      <c r="J360" s="489">
        <v>0</v>
      </c>
      <c r="K360" s="489">
        <v>0</v>
      </c>
      <c r="L360" s="197">
        <v>86.486999999999995</v>
      </c>
      <c r="M360" s="197">
        <v>0</v>
      </c>
      <c r="N360" s="351">
        <v>86.486999999999995</v>
      </c>
      <c r="O360" s="351">
        <v>86.486999999999995</v>
      </c>
      <c r="P360" s="211">
        <v>0</v>
      </c>
      <c r="Q360" s="211">
        <v>0</v>
      </c>
      <c r="R360" s="113"/>
    </row>
    <row r="361" spans="2:18" s="397" customFormat="1" ht="13.5" customHeight="1">
      <c r="B361" s="774"/>
      <c r="C361" s="756"/>
      <c r="D361" s="753"/>
      <c r="E361" s="485" t="s">
        <v>19</v>
      </c>
      <c r="F361" s="184"/>
      <c r="G361" s="184"/>
      <c r="H361" s="482"/>
      <c r="I361" s="482"/>
      <c r="J361" s="482"/>
      <c r="K361" s="482"/>
      <c r="L361" s="482"/>
      <c r="M361" s="482"/>
      <c r="N361" s="261"/>
      <c r="O361" s="261"/>
      <c r="P361" s="184"/>
      <c r="Q361" s="203"/>
      <c r="R361" s="114"/>
    </row>
    <row r="362" spans="2:18" s="397" customFormat="1" ht="13.5" customHeight="1">
      <c r="B362" s="774"/>
      <c r="C362" s="756"/>
      <c r="D362" s="753"/>
      <c r="E362" s="485" t="s">
        <v>29</v>
      </c>
      <c r="F362" s="184"/>
      <c r="G362" s="184"/>
      <c r="H362" s="482">
        <v>0</v>
      </c>
      <c r="I362" s="482">
        <v>0</v>
      </c>
      <c r="J362" s="482">
        <v>0</v>
      </c>
      <c r="K362" s="482">
        <v>0</v>
      </c>
      <c r="L362" s="482">
        <v>0</v>
      </c>
      <c r="M362" s="482">
        <v>0</v>
      </c>
      <c r="N362" s="261">
        <v>0</v>
      </c>
      <c r="O362" s="261">
        <v>0</v>
      </c>
      <c r="P362" s="184">
        <v>0</v>
      </c>
      <c r="Q362" s="203">
        <v>0</v>
      </c>
      <c r="R362" s="114"/>
    </row>
    <row r="363" spans="2:18" s="397" customFormat="1" ht="13.5" customHeight="1">
      <c r="B363" s="774"/>
      <c r="C363" s="756"/>
      <c r="D363" s="753"/>
      <c r="E363" s="485" t="s">
        <v>20</v>
      </c>
      <c r="F363" s="184"/>
      <c r="G363" s="184"/>
      <c r="H363" s="482">
        <v>0</v>
      </c>
      <c r="I363" s="482">
        <v>0</v>
      </c>
      <c r="J363" s="482">
        <v>0</v>
      </c>
      <c r="K363" s="482">
        <v>0</v>
      </c>
      <c r="L363" s="184">
        <v>86.486999999999995</v>
      </c>
      <c r="M363" s="184">
        <v>0</v>
      </c>
      <c r="N363" s="261">
        <v>86.486999999999995</v>
      </c>
      <c r="O363" s="261">
        <v>86.486999999999995</v>
      </c>
      <c r="P363" s="203">
        <v>0</v>
      </c>
      <c r="Q363" s="203">
        <v>0</v>
      </c>
      <c r="R363" s="114"/>
    </row>
    <row r="364" spans="2:18" s="397" customFormat="1" ht="13.5" customHeight="1">
      <c r="B364" s="774"/>
      <c r="C364" s="756"/>
      <c r="D364" s="753"/>
      <c r="E364" s="485" t="s">
        <v>34</v>
      </c>
      <c r="F364" s="184"/>
      <c r="G364" s="184"/>
      <c r="H364" s="482"/>
      <c r="I364" s="482"/>
      <c r="J364" s="482"/>
      <c r="K364" s="482"/>
      <c r="L364" s="482"/>
      <c r="M364" s="482"/>
      <c r="N364" s="261"/>
      <c r="O364" s="261"/>
      <c r="P364" s="184"/>
      <c r="Q364" s="203"/>
      <c r="R364" s="114"/>
    </row>
    <row r="365" spans="2:18" s="397" customFormat="1" ht="13.5" customHeight="1">
      <c r="B365" s="774"/>
      <c r="C365" s="756"/>
      <c r="D365" s="753"/>
      <c r="E365" s="485" t="s">
        <v>70</v>
      </c>
      <c r="F365" s="184"/>
      <c r="G365" s="184"/>
      <c r="H365" s="482">
        <v>0</v>
      </c>
      <c r="I365" s="482">
        <v>0</v>
      </c>
      <c r="J365" s="482">
        <v>0</v>
      </c>
      <c r="K365" s="482">
        <v>0</v>
      </c>
      <c r="L365" s="482">
        <v>0</v>
      </c>
      <c r="M365" s="482">
        <v>0</v>
      </c>
      <c r="N365" s="261">
        <v>0</v>
      </c>
      <c r="O365" s="261">
        <v>0</v>
      </c>
      <c r="P365" s="184">
        <v>0</v>
      </c>
      <c r="Q365" s="203">
        <v>0</v>
      </c>
      <c r="R365" s="114"/>
    </row>
    <row r="366" spans="2:18" s="397" customFormat="1" ht="13.5" customHeight="1" thickBot="1">
      <c r="B366" s="775"/>
      <c r="C366" s="777"/>
      <c r="D366" s="768"/>
      <c r="E366" s="486" t="s">
        <v>21</v>
      </c>
      <c r="F366" s="194"/>
      <c r="G366" s="194"/>
      <c r="H366" s="483"/>
      <c r="I366" s="483"/>
      <c r="J366" s="483"/>
      <c r="K366" s="483"/>
      <c r="L366" s="483"/>
      <c r="M366" s="483"/>
      <c r="N366" s="294"/>
      <c r="O366" s="294"/>
      <c r="P366" s="194"/>
      <c r="Q366" s="210"/>
      <c r="R366" s="115"/>
    </row>
    <row r="367" spans="2:18" ht="13.5" customHeight="1">
      <c r="B367" s="860" t="s">
        <v>125</v>
      </c>
      <c r="C367" s="762" t="s">
        <v>308</v>
      </c>
      <c r="D367" s="762" t="s">
        <v>307</v>
      </c>
      <c r="E367" s="287" t="s">
        <v>18</v>
      </c>
      <c r="F367" s="295">
        <v>2062.08</v>
      </c>
      <c r="G367" s="295">
        <v>2062.08</v>
      </c>
      <c r="H367" s="295">
        <f>H369+H370+H372</f>
        <v>0</v>
      </c>
      <c r="I367" s="295">
        <f t="shared" ref="I367:Q367" si="186">I369+I370+I372</f>
        <v>0</v>
      </c>
      <c r="J367" s="295">
        <f>J369+J370+J372</f>
        <v>3093.12</v>
      </c>
      <c r="K367" s="295">
        <f>K369+K370+K372</f>
        <v>1031.04</v>
      </c>
      <c r="L367" s="295">
        <f t="shared" ref="L367:N367" si="187">L369+L370+L372</f>
        <v>3093.12</v>
      </c>
      <c r="M367" s="295">
        <f t="shared" si="187"/>
        <v>3093.12</v>
      </c>
      <c r="N367" s="295">
        <f t="shared" si="187"/>
        <v>3093.12</v>
      </c>
      <c r="O367" s="295">
        <f t="shared" ref="O367" si="188">O369+O370+O372</f>
        <v>3093.12</v>
      </c>
      <c r="P367" s="295">
        <f t="shared" si="186"/>
        <v>773.28</v>
      </c>
      <c r="Q367" s="295">
        <f t="shared" si="186"/>
        <v>773.28</v>
      </c>
      <c r="R367" s="803"/>
    </row>
    <row r="368" spans="2:18" ht="13.5" customHeight="1">
      <c r="B368" s="820"/>
      <c r="C368" s="763"/>
      <c r="D368" s="763"/>
      <c r="E368" s="262" t="s">
        <v>19</v>
      </c>
      <c r="F368" s="188"/>
      <c r="G368" s="188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803"/>
    </row>
    <row r="369" spans="2:18" ht="13.5" customHeight="1">
      <c r="B369" s="820"/>
      <c r="C369" s="763"/>
      <c r="D369" s="763"/>
      <c r="E369" s="262" t="s">
        <v>29</v>
      </c>
      <c r="F369" s="188">
        <v>463.97</v>
      </c>
      <c r="G369" s="188">
        <v>463.97</v>
      </c>
      <c r="H369" s="188">
        <f>H376</f>
        <v>0</v>
      </c>
      <c r="I369" s="188">
        <f t="shared" ref="I369:Q369" si="189">I376</f>
        <v>0</v>
      </c>
      <c r="J369" s="188">
        <f>J376+J383+J390</f>
        <v>695.952</v>
      </c>
      <c r="K369" s="188">
        <f>K376+K383+K390</f>
        <v>0</v>
      </c>
      <c r="L369" s="188">
        <f t="shared" ref="L369:N369" si="190">L376+L383+L390</f>
        <v>695.952</v>
      </c>
      <c r="M369" s="188">
        <f t="shared" si="190"/>
        <v>695.952</v>
      </c>
      <c r="N369" s="188">
        <f t="shared" si="190"/>
        <v>695.952</v>
      </c>
      <c r="O369" s="188">
        <f t="shared" ref="O369" si="191">O376+O383+O390</f>
        <v>695.952</v>
      </c>
      <c r="P369" s="188">
        <f t="shared" si="189"/>
        <v>0</v>
      </c>
      <c r="Q369" s="188">
        <f t="shared" si="189"/>
        <v>0</v>
      </c>
      <c r="R369" s="803"/>
    </row>
    <row r="370" spans="2:18" ht="13.5" customHeight="1">
      <c r="B370" s="820"/>
      <c r="C370" s="763"/>
      <c r="D370" s="763"/>
      <c r="E370" s="262" t="s">
        <v>20</v>
      </c>
      <c r="F370" s="188">
        <v>1056.1099999999999</v>
      </c>
      <c r="G370" s="188">
        <v>1056.1099999999999</v>
      </c>
      <c r="H370" s="188">
        <f>H377</f>
        <v>0</v>
      </c>
      <c r="I370" s="188">
        <f t="shared" ref="I370:Q370" si="192">I377</f>
        <v>0</v>
      </c>
      <c r="J370" s="188">
        <f>J377+J384+J391</f>
        <v>1623.8879999999999</v>
      </c>
      <c r="K370" s="188">
        <f>K377+K384+K391</f>
        <v>257.76</v>
      </c>
      <c r="L370" s="188">
        <f t="shared" ref="L370:N370" si="193">L377+L384+L391</f>
        <v>1623.8879999999999</v>
      </c>
      <c r="M370" s="188">
        <f t="shared" si="193"/>
        <v>1623.8879999999999</v>
      </c>
      <c r="N370" s="188">
        <f t="shared" si="193"/>
        <v>1623.8879999999999</v>
      </c>
      <c r="O370" s="188">
        <f t="shared" ref="O370" si="194">O377+O384+O391</f>
        <v>1623.8879999999999</v>
      </c>
      <c r="P370" s="188">
        <f t="shared" si="192"/>
        <v>0</v>
      </c>
      <c r="Q370" s="188">
        <f t="shared" si="192"/>
        <v>0</v>
      </c>
      <c r="R370" s="803"/>
    </row>
    <row r="371" spans="2:18" ht="13.5" customHeight="1">
      <c r="B371" s="820"/>
      <c r="C371" s="763"/>
      <c r="D371" s="763"/>
      <c r="E371" s="262" t="s">
        <v>34</v>
      </c>
      <c r="F371" s="188"/>
      <c r="G371" s="188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803"/>
    </row>
    <row r="372" spans="2:18" ht="13.5" customHeight="1">
      <c r="B372" s="820"/>
      <c r="C372" s="763"/>
      <c r="D372" s="763"/>
      <c r="E372" s="262" t="s">
        <v>70</v>
      </c>
      <c r="F372" s="188">
        <v>542</v>
      </c>
      <c r="G372" s="188">
        <v>542</v>
      </c>
      <c r="H372" s="188">
        <f>H379</f>
        <v>0</v>
      </c>
      <c r="I372" s="188">
        <f t="shared" ref="I372:Q372" si="195">I379</f>
        <v>0</v>
      </c>
      <c r="J372" s="188">
        <f>J379+J386+J393</f>
        <v>773.28</v>
      </c>
      <c r="K372" s="188">
        <f>K379+K386+K393</f>
        <v>773.28</v>
      </c>
      <c r="L372" s="188">
        <f t="shared" ref="L372:N372" si="196">L379+L386+L393</f>
        <v>773.28</v>
      </c>
      <c r="M372" s="188">
        <f t="shared" si="196"/>
        <v>773.28</v>
      </c>
      <c r="N372" s="188">
        <f t="shared" si="196"/>
        <v>773.28</v>
      </c>
      <c r="O372" s="188">
        <f t="shared" ref="O372" si="197">O379+O386+O393</f>
        <v>773.28</v>
      </c>
      <c r="P372" s="188">
        <f t="shared" si="195"/>
        <v>773.28</v>
      </c>
      <c r="Q372" s="188">
        <f t="shared" si="195"/>
        <v>773.28</v>
      </c>
      <c r="R372" s="803"/>
    </row>
    <row r="373" spans="2:18" ht="13.5" customHeight="1" thickBot="1">
      <c r="B373" s="821"/>
      <c r="C373" s="764"/>
      <c r="D373" s="764"/>
      <c r="E373" s="284" t="s">
        <v>21</v>
      </c>
      <c r="F373" s="191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804"/>
    </row>
    <row r="374" spans="2:18" s="177" customFormat="1" ht="13.5" customHeight="1">
      <c r="B374" s="781"/>
      <c r="C374" s="759" t="s">
        <v>170</v>
      </c>
      <c r="D374" s="759" t="s">
        <v>177</v>
      </c>
      <c r="E374" s="312" t="s">
        <v>18</v>
      </c>
      <c r="F374" s="197"/>
      <c r="G374" s="197"/>
      <c r="H374" s="312">
        <v>0</v>
      </c>
      <c r="I374" s="312">
        <v>0</v>
      </c>
      <c r="J374" s="197">
        <v>773.28</v>
      </c>
      <c r="K374" s="197">
        <v>773.28</v>
      </c>
      <c r="L374" s="184">
        <v>773.28</v>
      </c>
      <c r="M374" s="184">
        <v>773.28</v>
      </c>
      <c r="N374" s="261">
        <v>773.28</v>
      </c>
      <c r="O374" s="261">
        <v>773.28</v>
      </c>
      <c r="P374" s="312">
        <v>773.28</v>
      </c>
      <c r="Q374" s="312">
        <v>773.28</v>
      </c>
      <c r="R374" s="120"/>
    </row>
    <row r="375" spans="2:18" s="177" customFormat="1" ht="13.5" customHeight="1">
      <c r="B375" s="782"/>
      <c r="C375" s="760"/>
      <c r="D375" s="760"/>
      <c r="E375" s="313" t="s">
        <v>19</v>
      </c>
      <c r="F375" s="184"/>
      <c r="G375" s="184"/>
      <c r="H375" s="313"/>
      <c r="I375" s="313"/>
      <c r="J375" s="405"/>
      <c r="K375" s="405"/>
      <c r="L375" s="482"/>
      <c r="M375" s="482"/>
      <c r="N375" s="261"/>
      <c r="O375" s="261"/>
      <c r="P375" s="184"/>
      <c r="Q375" s="184"/>
      <c r="R375" s="121"/>
    </row>
    <row r="376" spans="2:18" s="177" customFormat="1" ht="12.75">
      <c r="B376" s="782"/>
      <c r="C376" s="760"/>
      <c r="D376" s="760"/>
      <c r="E376" s="313" t="s">
        <v>29</v>
      </c>
      <c r="F376" s="184"/>
      <c r="G376" s="184"/>
      <c r="H376" s="313">
        <v>0</v>
      </c>
      <c r="I376" s="313">
        <v>0</v>
      </c>
      <c r="J376" s="405">
        <v>0</v>
      </c>
      <c r="K376" s="405">
        <v>0</v>
      </c>
      <c r="L376" s="482">
        <v>0</v>
      </c>
      <c r="M376" s="482">
        <v>0</v>
      </c>
      <c r="N376" s="261">
        <v>0</v>
      </c>
      <c r="O376" s="261">
        <v>0</v>
      </c>
      <c r="P376" s="184">
        <v>0</v>
      </c>
      <c r="Q376" s="184">
        <v>0</v>
      </c>
      <c r="R376" s="121"/>
    </row>
    <row r="377" spans="2:18" s="177" customFormat="1" ht="13.5" customHeight="1">
      <c r="B377" s="782"/>
      <c r="C377" s="760"/>
      <c r="D377" s="760"/>
      <c r="E377" s="313" t="s">
        <v>20</v>
      </c>
      <c r="F377" s="184"/>
      <c r="G377" s="184"/>
      <c r="H377" s="313">
        <v>0</v>
      </c>
      <c r="I377" s="313">
        <v>0</v>
      </c>
      <c r="J377" s="405">
        <v>0</v>
      </c>
      <c r="K377" s="405">
        <v>0</v>
      </c>
      <c r="L377" s="482">
        <v>0</v>
      </c>
      <c r="M377" s="482">
        <v>0</v>
      </c>
      <c r="N377" s="261">
        <v>0</v>
      </c>
      <c r="O377" s="261">
        <v>0</v>
      </c>
      <c r="P377" s="184">
        <v>0</v>
      </c>
      <c r="Q377" s="184">
        <v>0</v>
      </c>
      <c r="R377" s="121"/>
    </row>
    <row r="378" spans="2:18" s="177" customFormat="1" ht="13.5" customHeight="1">
      <c r="B378" s="782"/>
      <c r="C378" s="760"/>
      <c r="D378" s="760"/>
      <c r="E378" s="313" t="s">
        <v>34</v>
      </c>
      <c r="F378" s="184"/>
      <c r="G378" s="184"/>
      <c r="H378" s="313"/>
      <c r="I378" s="313"/>
      <c r="J378" s="405"/>
      <c r="K378" s="405"/>
      <c r="L378" s="482"/>
      <c r="M378" s="482"/>
      <c r="N378" s="261"/>
      <c r="O378" s="261"/>
      <c r="P378" s="184"/>
      <c r="Q378" s="184"/>
      <c r="R378" s="121"/>
    </row>
    <row r="379" spans="2:18" s="177" customFormat="1" ht="13.5" customHeight="1">
      <c r="B379" s="782"/>
      <c r="C379" s="760"/>
      <c r="D379" s="760"/>
      <c r="E379" s="313" t="s">
        <v>70</v>
      </c>
      <c r="F379" s="184"/>
      <c r="G379" s="184"/>
      <c r="H379" s="313">
        <v>0</v>
      </c>
      <c r="I379" s="313">
        <v>0</v>
      </c>
      <c r="J379" s="184">
        <v>773.28</v>
      </c>
      <c r="K379" s="184">
        <v>773.28</v>
      </c>
      <c r="L379" s="184">
        <v>773.28</v>
      </c>
      <c r="M379" s="184">
        <v>773.28</v>
      </c>
      <c r="N379" s="261">
        <v>773.28</v>
      </c>
      <c r="O379" s="261">
        <v>773.28</v>
      </c>
      <c r="P379" s="184">
        <v>773.28</v>
      </c>
      <c r="Q379" s="184">
        <v>773.28</v>
      </c>
      <c r="R379" s="121"/>
    </row>
    <row r="380" spans="2:18" s="177" customFormat="1" ht="13.5" customHeight="1" thickBot="1">
      <c r="B380" s="782"/>
      <c r="C380" s="760"/>
      <c r="D380" s="760"/>
      <c r="E380" s="315" t="s">
        <v>21</v>
      </c>
      <c r="F380" s="194"/>
      <c r="G380" s="194"/>
      <c r="H380" s="315"/>
      <c r="I380" s="315"/>
      <c r="J380" s="410"/>
      <c r="K380" s="410"/>
      <c r="L380" s="483"/>
      <c r="M380" s="483"/>
      <c r="N380" s="294"/>
      <c r="O380" s="294"/>
      <c r="P380" s="194"/>
      <c r="Q380" s="194"/>
      <c r="R380" s="122"/>
    </row>
    <row r="381" spans="2:18" s="308" customFormat="1" ht="13.5" customHeight="1">
      <c r="B381" s="783"/>
      <c r="C381" s="646"/>
      <c r="D381" s="646"/>
      <c r="E381" s="312" t="s">
        <v>18</v>
      </c>
      <c r="F381" s="197"/>
      <c r="G381" s="197"/>
      <c r="H381" s="312">
        <v>0</v>
      </c>
      <c r="I381" s="312">
        <v>0</v>
      </c>
      <c r="J381" s="197">
        <v>695.952</v>
      </c>
      <c r="K381" s="197">
        <v>0</v>
      </c>
      <c r="L381" s="184">
        <v>695.952</v>
      </c>
      <c r="M381" s="184">
        <v>695.952</v>
      </c>
      <c r="N381" s="261">
        <v>695.952</v>
      </c>
      <c r="O381" s="261">
        <v>695.952</v>
      </c>
      <c r="P381" s="197">
        <v>0</v>
      </c>
      <c r="Q381" s="197">
        <v>0</v>
      </c>
      <c r="R381" s="120"/>
    </row>
    <row r="382" spans="2:18" s="308" customFormat="1" ht="13.5" customHeight="1">
      <c r="B382" s="783"/>
      <c r="C382" s="646"/>
      <c r="D382" s="646"/>
      <c r="E382" s="313" t="s">
        <v>19</v>
      </c>
      <c r="F382" s="184"/>
      <c r="G382" s="184"/>
      <c r="H382" s="313"/>
      <c r="I382" s="313"/>
      <c r="J382" s="405"/>
      <c r="K382" s="405"/>
      <c r="L382" s="482"/>
      <c r="M382" s="482"/>
      <c r="N382" s="261"/>
      <c r="O382" s="261"/>
      <c r="P382" s="184"/>
      <c r="Q382" s="184"/>
      <c r="R382" s="121"/>
    </row>
    <row r="383" spans="2:18" s="308" customFormat="1" ht="13.5" customHeight="1">
      <c r="B383" s="783"/>
      <c r="C383" s="646"/>
      <c r="D383" s="646"/>
      <c r="E383" s="313" t="s">
        <v>29</v>
      </c>
      <c r="F383" s="184"/>
      <c r="G383" s="184"/>
      <c r="H383" s="313">
        <v>0</v>
      </c>
      <c r="I383" s="313">
        <v>0</v>
      </c>
      <c r="J383" s="184">
        <v>695.952</v>
      </c>
      <c r="K383" s="184">
        <v>0</v>
      </c>
      <c r="L383" s="184">
        <v>695.952</v>
      </c>
      <c r="M383" s="184">
        <v>695.952</v>
      </c>
      <c r="N383" s="261">
        <v>695.952</v>
      </c>
      <c r="O383" s="261">
        <v>695.952</v>
      </c>
      <c r="P383" s="184">
        <v>0</v>
      </c>
      <c r="Q383" s="184">
        <v>0</v>
      </c>
      <c r="R383" s="121"/>
    </row>
    <row r="384" spans="2:18" s="308" customFormat="1" ht="13.5" customHeight="1">
      <c r="B384" s="783"/>
      <c r="C384" s="646"/>
      <c r="D384" s="646"/>
      <c r="E384" s="313" t="s">
        <v>20</v>
      </c>
      <c r="F384" s="184"/>
      <c r="G384" s="184"/>
      <c r="H384" s="313">
        <v>0</v>
      </c>
      <c r="I384" s="313">
        <v>0</v>
      </c>
      <c r="J384" s="405">
        <v>0</v>
      </c>
      <c r="K384" s="405">
        <v>0</v>
      </c>
      <c r="L384" s="482">
        <v>0</v>
      </c>
      <c r="M384" s="482">
        <v>0</v>
      </c>
      <c r="N384" s="261">
        <v>0</v>
      </c>
      <c r="O384" s="261">
        <v>0</v>
      </c>
      <c r="P384" s="184">
        <v>0</v>
      </c>
      <c r="Q384" s="184">
        <v>0</v>
      </c>
      <c r="R384" s="121"/>
    </row>
    <row r="385" spans="2:18" s="308" customFormat="1" ht="13.5" customHeight="1">
      <c r="B385" s="783"/>
      <c r="C385" s="646"/>
      <c r="D385" s="646"/>
      <c r="E385" s="313" t="s">
        <v>34</v>
      </c>
      <c r="F385" s="184"/>
      <c r="G385" s="184"/>
      <c r="H385" s="313"/>
      <c r="I385" s="313"/>
      <c r="J385" s="405"/>
      <c r="K385" s="405"/>
      <c r="L385" s="482"/>
      <c r="M385" s="482"/>
      <c r="N385" s="261"/>
      <c r="O385" s="261"/>
      <c r="P385" s="184"/>
      <c r="Q385" s="184"/>
      <c r="R385" s="121"/>
    </row>
    <row r="386" spans="2:18" s="308" customFormat="1" ht="13.5" customHeight="1">
      <c r="B386" s="783"/>
      <c r="C386" s="646"/>
      <c r="D386" s="646"/>
      <c r="E386" s="313" t="s">
        <v>70</v>
      </c>
      <c r="F386" s="184"/>
      <c r="G386" s="184"/>
      <c r="H386" s="313">
        <v>0</v>
      </c>
      <c r="I386" s="313">
        <v>0</v>
      </c>
      <c r="J386" s="405">
        <v>0</v>
      </c>
      <c r="K386" s="405">
        <v>0</v>
      </c>
      <c r="L386" s="482">
        <v>0</v>
      </c>
      <c r="M386" s="482">
        <v>0</v>
      </c>
      <c r="N386" s="261">
        <v>0</v>
      </c>
      <c r="O386" s="261">
        <v>0</v>
      </c>
      <c r="P386" s="184">
        <v>0</v>
      </c>
      <c r="Q386" s="184">
        <v>0</v>
      </c>
      <c r="R386" s="121"/>
    </row>
    <row r="387" spans="2:18" s="308" customFormat="1" ht="13.5" customHeight="1" thickBot="1">
      <c r="B387" s="783"/>
      <c r="C387" s="646"/>
      <c r="D387" s="646"/>
      <c r="E387" s="315" t="s">
        <v>21</v>
      </c>
      <c r="F387" s="194"/>
      <c r="G387" s="194"/>
      <c r="H387" s="315"/>
      <c r="I387" s="315"/>
      <c r="J387" s="410"/>
      <c r="K387" s="410"/>
      <c r="L387" s="483"/>
      <c r="M387" s="483"/>
      <c r="N387" s="294"/>
      <c r="O387" s="294"/>
      <c r="P387" s="194"/>
      <c r="Q387" s="194"/>
      <c r="R387" s="122"/>
    </row>
    <row r="388" spans="2:18" s="308" customFormat="1" ht="13.5" customHeight="1">
      <c r="B388" s="783"/>
      <c r="C388" s="646"/>
      <c r="D388" s="646"/>
      <c r="E388" s="312" t="s">
        <v>18</v>
      </c>
      <c r="F388" s="197"/>
      <c r="G388" s="197"/>
      <c r="H388" s="312">
        <v>0</v>
      </c>
      <c r="I388" s="312">
        <v>0</v>
      </c>
      <c r="J388" s="197">
        <v>1623.8879999999999</v>
      </c>
      <c r="K388" s="197">
        <v>257.76</v>
      </c>
      <c r="L388" s="184">
        <v>1623.8879999999999</v>
      </c>
      <c r="M388" s="184">
        <v>1623.8879999999999</v>
      </c>
      <c r="N388" s="261">
        <v>1623.8879999999999</v>
      </c>
      <c r="O388" s="261">
        <v>1623.8879999999999</v>
      </c>
      <c r="P388" s="197">
        <v>0</v>
      </c>
      <c r="Q388" s="197">
        <v>0</v>
      </c>
      <c r="R388" s="120"/>
    </row>
    <row r="389" spans="2:18" s="308" customFormat="1" ht="13.5" customHeight="1">
      <c r="B389" s="783"/>
      <c r="C389" s="646"/>
      <c r="D389" s="646"/>
      <c r="E389" s="313" t="s">
        <v>19</v>
      </c>
      <c r="F389" s="184"/>
      <c r="G389" s="184"/>
      <c r="H389" s="313"/>
      <c r="I389" s="313"/>
      <c r="J389" s="405"/>
      <c r="K389" s="405"/>
      <c r="L389" s="482"/>
      <c r="M389" s="482"/>
      <c r="N389" s="261"/>
      <c r="O389" s="261"/>
      <c r="P389" s="184"/>
      <c r="Q389" s="184"/>
      <c r="R389" s="121"/>
    </row>
    <row r="390" spans="2:18" s="308" customFormat="1" ht="13.5" customHeight="1">
      <c r="B390" s="783"/>
      <c r="C390" s="646"/>
      <c r="D390" s="646"/>
      <c r="E390" s="313" t="s">
        <v>29</v>
      </c>
      <c r="F390" s="184"/>
      <c r="G390" s="184"/>
      <c r="H390" s="313">
        <v>0</v>
      </c>
      <c r="I390" s="313">
        <v>0</v>
      </c>
      <c r="J390" s="405">
        <v>0</v>
      </c>
      <c r="K390" s="405">
        <v>0</v>
      </c>
      <c r="L390" s="482">
        <v>0</v>
      </c>
      <c r="M390" s="482">
        <v>0</v>
      </c>
      <c r="N390" s="261">
        <v>0</v>
      </c>
      <c r="O390" s="261">
        <v>0</v>
      </c>
      <c r="P390" s="184">
        <v>0</v>
      </c>
      <c r="Q390" s="184">
        <v>0</v>
      </c>
      <c r="R390" s="121"/>
    </row>
    <row r="391" spans="2:18" s="308" customFormat="1" ht="13.5" customHeight="1">
      <c r="B391" s="783"/>
      <c r="C391" s="646"/>
      <c r="D391" s="646"/>
      <c r="E391" s="313" t="s">
        <v>20</v>
      </c>
      <c r="F391" s="184"/>
      <c r="G391" s="184"/>
      <c r="H391" s="313">
        <v>0</v>
      </c>
      <c r="I391" s="313">
        <v>0</v>
      </c>
      <c r="J391" s="184">
        <v>1623.8879999999999</v>
      </c>
      <c r="K391" s="184">
        <v>257.76</v>
      </c>
      <c r="L391" s="184">
        <v>1623.8879999999999</v>
      </c>
      <c r="M391" s="184">
        <v>1623.8879999999999</v>
      </c>
      <c r="N391" s="261">
        <v>1623.8879999999999</v>
      </c>
      <c r="O391" s="261">
        <v>1623.8879999999999</v>
      </c>
      <c r="P391" s="184">
        <v>0</v>
      </c>
      <c r="Q391" s="184">
        <v>0</v>
      </c>
      <c r="R391" s="121"/>
    </row>
    <row r="392" spans="2:18" s="308" customFormat="1" ht="13.5" customHeight="1">
      <c r="B392" s="783"/>
      <c r="C392" s="646"/>
      <c r="D392" s="646"/>
      <c r="E392" s="313" t="s">
        <v>34</v>
      </c>
      <c r="F392" s="184"/>
      <c r="G392" s="184"/>
      <c r="H392" s="313"/>
      <c r="I392" s="313"/>
      <c r="J392" s="405"/>
      <c r="K392" s="405"/>
      <c r="L392" s="482"/>
      <c r="M392" s="482"/>
      <c r="N392" s="261"/>
      <c r="O392" s="261"/>
      <c r="P392" s="184"/>
      <c r="Q392" s="184"/>
      <c r="R392" s="121"/>
    </row>
    <row r="393" spans="2:18" s="308" customFormat="1" ht="13.5" customHeight="1">
      <c r="B393" s="783"/>
      <c r="C393" s="646"/>
      <c r="D393" s="646"/>
      <c r="E393" s="313" t="s">
        <v>70</v>
      </c>
      <c r="F393" s="184"/>
      <c r="G393" s="184"/>
      <c r="H393" s="313">
        <v>0</v>
      </c>
      <c r="I393" s="313">
        <v>0</v>
      </c>
      <c r="J393" s="405">
        <v>0</v>
      </c>
      <c r="K393" s="405">
        <v>0</v>
      </c>
      <c r="L393" s="482">
        <v>0</v>
      </c>
      <c r="M393" s="482">
        <v>0</v>
      </c>
      <c r="N393" s="261">
        <v>0</v>
      </c>
      <c r="O393" s="261">
        <v>0</v>
      </c>
      <c r="P393" s="184">
        <v>0</v>
      </c>
      <c r="Q393" s="184">
        <v>0</v>
      </c>
      <c r="R393" s="121"/>
    </row>
    <row r="394" spans="2:18" s="308" customFormat="1" ht="13.5" customHeight="1" thickBot="1">
      <c r="B394" s="784"/>
      <c r="C394" s="748"/>
      <c r="D394" s="748"/>
      <c r="E394" s="315" t="s">
        <v>21</v>
      </c>
      <c r="F394" s="194"/>
      <c r="G394" s="194"/>
      <c r="H394" s="315"/>
      <c r="I394" s="315"/>
      <c r="J394" s="410"/>
      <c r="K394" s="410"/>
      <c r="L394" s="483"/>
      <c r="M394" s="483"/>
      <c r="N394" s="294"/>
      <c r="O394" s="294"/>
      <c r="P394" s="194"/>
      <c r="Q394" s="194"/>
      <c r="R394" s="122"/>
    </row>
    <row r="395" spans="2:18" ht="13.5" customHeight="1">
      <c r="B395" s="861">
        <v>4</v>
      </c>
      <c r="C395" s="839" t="s">
        <v>73</v>
      </c>
      <c r="D395" s="839" t="s">
        <v>475</v>
      </c>
      <c r="E395" s="448" t="s">
        <v>18</v>
      </c>
      <c r="F395" s="448">
        <f t="shared" ref="F395:G395" si="198">F397+F398+F400</f>
        <v>2747.68</v>
      </c>
      <c r="G395" s="448">
        <f t="shared" si="198"/>
        <v>2685.23</v>
      </c>
      <c r="H395" s="448">
        <f>H397+H398+H400</f>
        <v>861.09395999999992</v>
      </c>
      <c r="I395" s="448">
        <f t="shared" ref="I395:K395" si="199">I397+I398+I400</f>
        <v>424.46466999999996</v>
      </c>
      <c r="J395" s="448">
        <f t="shared" si="199"/>
        <v>1970.6939600000001</v>
      </c>
      <c r="K395" s="448">
        <f t="shared" si="199"/>
        <v>1375.4999899999998</v>
      </c>
      <c r="L395" s="448">
        <f t="shared" ref="L395:M395" si="200">L397+L398+L400</f>
        <v>2442.7692099999999</v>
      </c>
      <c r="M395" s="448">
        <f t="shared" si="200"/>
        <v>1944.7468799999997</v>
      </c>
      <c r="N395" s="448">
        <f t="shared" ref="N395:Q395" si="201">N397+N398+N400</f>
        <v>3296.1932099999999</v>
      </c>
      <c r="O395" s="503">
        <f t="shared" si="201"/>
        <v>3184.7118500000001</v>
      </c>
      <c r="P395" s="503">
        <f t="shared" si="201"/>
        <v>2922.1229999999996</v>
      </c>
      <c r="Q395" s="503">
        <f t="shared" si="201"/>
        <v>2925.047</v>
      </c>
      <c r="R395" s="834" t="s">
        <v>868</v>
      </c>
    </row>
    <row r="396" spans="2:18" ht="13.5" customHeight="1">
      <c r="B396" s="789"/>
      <c r="C396" s="786"/>
      <c r="D396" s="840"/>
      <c r="E396" s="449" t="s">
        <v>19</v>
      </c>
      <c r="F396" s="449"/>
      <c r="G396" s="449"/>
      <c r="H396" s="449"/>
      <c r="I396" s="449"/>
      <c r="J396" s="449"/>
      <c r="K396" s="449"/>
      <c r="L396" s="449"/>
      <c r="M396" s="449"/>
      <c r="N396" s="449"/>
      <c r="O396" s="504"/>
      <c r="P396" s="504"/>
      <c r="Q396" s="504"/>
      <c r="R396" s="835"/>
    </row>
    <row r="397" spans="2:18" ht="13.5" customHeight="1">
      <c r="B397" s="789"/>
      <c r="C397" s="786"/>
      <c r="D397" s="840"/>
      <c r="E397" s="449" t="s">
        <v>29</v>
      </c>
      <c r="F397" s="449">
        <f t="shared" ref="F397:G398" si="202">F404+F425+F439</f>
        <v>12.48</v>
      </c>
      <c r="G397" s="449">
        <f t="shared" si="202"/>
        <v>12.48</v>
      </c>
      <c r="H397" s="449">
        <f>H404+H425+H439+H467</f>
        <v>0.95899999999999996</v>
      </c>
      <c r="I397" s="449">
        <f t="shared" ref="I397:K397" si="203">I404+I425+I439+I467</f>
        <v>0</v>
      </c>
      <c r="J397" s="449">
        <f t="shared" si="203"/>
        <v>0.95899999999999996</v>
      </c>
      <c r="K397" s="449">
        <f t="shared" si="203"/>
        <v>0.46300999999999998</v>
      </c>
      <c r="L397" s="449">
        <f t="shared" ref="L397:M397" si="204">L404+L425+L439+L467</f>
        <v>0.95899999999999996</v>
      </c>
      <c r="M397" s="449">
        <f t="shared" si="204"/>
        <v>0.46300999999999998</v>
      </c>
      <c r="N397" s="449">
        <f t="shared" ref="N397:Q397" si="205">N404+N425+N439+N467</f>
        <v>0.95899999999999996</v>
      </c>
      <c r="O397" s="504">
        <f t="shared" si="205"/>
        <v>0.76126000000000005</v>
      </c>
      <c r="P397" s="504">
        <f t="shared" si="205"/>
        <v>0</v>
      </c>
      <c r="Q397" s="504">
        <f t="shared" si="205"/>
        <v>0</v>
      </c>
      <c r="R397" s="835"/>
    </row>
    <row r="398" spans="2:18" ht="13.5" customHeight="1">
      <c r="B398" s="789"/>
      <c r="C398" s="786"/>
      <c r="D398" s="840"/>
      <c r="E398" s="449" t="s">
        <v>20</v>
      </c>
      <c r="F398" s="449">
        <f t="shared" ref="F398" si="206">F405+F426+F440</f>
        <v>2735.2</v>
      </c>
      <c r="G398" s="449">
        <f t="shared" si="202"/>
        <v>2672.75</v>
      </c>
      <c r="H398" s="449">
        <f>H405+H426+H440+H468</f>
        <v>796.05895999999996</v>
      </c>
      <c r="I398" s="449">
        <f t="shared" ref="I398:K398" si="207">I405+I426+I440+I468</f>
        <v>424.46466999999996</v>
      </c>
      <c r="J398" s="449">
        <f t="shared" si="207"/>
        <v>1905.65896</v>
      </c>
      <c r="K398" s="449">
        <f t="shared" si="207"/>
        <v>1375.0369799999999</v>
      </c>
      <c r="L398" s="449">
        <f t="shared" ref="L398:M398" si="208">L405+L426+L440+L468</f>
        <v>2377.7342100000001</v>
      </c>
      <c r="M398" s="449">
        <f t="shared" si="208"/>
        <v>1944.2838699999998</v>
      </c>
      <c r="N398" s="449">
        <f t="shared" ref="N398:Q398" si="209">N405+N426+N440+N468</f>
        <v>3295.2342100000001</v>
      </c>
      <c r="O398" s="504">
        <f t="shared" si="209"/>
        <v>3183.9505899999999</v>
      </c>
      <c r="P398" s="504">
        <f t="shared" si="209"/>
        <v>2858.7</v>
      </c>
      <c r="Q398" s="504">
        <f t="shared" si="209"/>
        <v>2858.7</v>
      </c>
      <c r="R398" s="835"/>
    </row>
    <row r="399" spans="2:18" ht="13.5" customHeight="1">
      <c r="B399" s="789"/>
      <c r="C399" s="786"/>
      <c r="D399" s="840"/>
      <c r="E399" s="449" t="s">
        <v>34</v>
      </c>
      <c r="F399" s="449"/>
      <c r="G399" s="449"/>
      <c r="H399" s="449"/>
      <c r="I399" s="449"/>
      <c r="J399" s="449"/>
      <c r="K399" s="449"/>
      <c r="L399" s="449"/>
      <c r="M399" s="449"/>
      <c r="N399" s="449"/>
      <c r="O399" s="504"/>
      <c r="P399" s="504"/>
      <c r="Q399" s="504"/>
      <c r="R399" s="835"/>
    </row>
    <row r="400" spans="2:18" ht="13.5" customHeight="1">
      <c r="B400" s="789"/>
      <c r="C400" s="786"/>
      <c r="D400" s="840"/>
      <c r="E400" s="449" t="s">
        <v>70</v>
      </c>
      <c r="F400" s="449">
        <f t="shared" ref="F400:G400" si="210">F407+F428+F442</f>
        <v>0</v>
      </c>
      <c r="G400" s="449">
        <f t="shared" si="210"/>
        <v>0</v>
      </c>
      <c r="H400" s="449">
        <f>H407+H428+H442+H470</f>
        <v>64.075999999999993</v>
      </c>
      <c r="I400" s="449">
        <f t="shared" ref="I400:K400" si="211">I407+I428+I442+I470</f>
        <v>0</v>
      </c>
      <c r="J400" s="449">
        <f t="shared" si="211"/>
        <v>64.075999999999993</v>
      </c>
      <c r="K400" s="449">
        <f t="shared" si="211"/>
        <v>0</v>
      </c>
      <c r="L400" s="449">
        <f t="shared" ref="L400:M400" si="212">L407+L428+L442+L470</f>
        <v>64.075999999999993</v>
      </c>
      <c r="M400" s="449">
        <f t="shared" si="212"/>
        <v>0</v>
      </c>
      <c r="N400" s="449">
        <f t="shared" ref="N400:Q400" si="213">N407+N428+N442+N470</f>
        <v>0</v>
      </c>
      <c r="O400" s="504">
        <f t="shared" si="213"/>
        <v>0</v>
      </c>
      <c r="P400" s="504">
        <f t="shared" si="213"/>
        <v>63.423000000000002</v>
      </c>
      <c r="Q400" s="504">
        <f t="shared" si="213"/>
        <v>66.346999999999994</v>
      </c>
      <c r="R400" s="835"/>
    </row>
    <row r="401" spans="2:18" ht="13.5" customHeight="1" thickBot="1">
      <c r="B401" s="790"/>
      <c r="C401" s="787"/>
      <c r="D401" s="841"/>
      <c r="E401" s="450" t="s">
        <v>21</v>
      </c>
      <c r="F401" s="450"/>
      <c r="G401" s="450"/>
      <c r="H401" s="450"/>
      <c r="I401" s="450"/>
      <c r="J401" s="450"/>
      <c r="K401" s="450"/>
      <c r="L401" s="450"/>
      <c r="M401" s="450"/>
      <c r="N401" s="450"/>
      <c r="O401" s="505"/>
      <c r="P401" s="505"/>
      <c r="Q401" s="505"/>
      <c r="R401" s="836"/>
    </row>
    <row r="402" spans="2:18" ht="13.5" customHeight="1">
      <c r="B402" s="860" t="s">
        <v>199</v>
      </c>
      <c r="C402" s="762" t="s">
        <v>106</v>
      </c>
      <c r="D402" s="762" t="s">
        <v>179</v>
      </c>
      <c r="E402" s="287" t="s">
        <v>18</v>
      </c>
      <c r="F402" s="295">
        <v>17.07</v>
      </c>
      <c r="G402" s="295">
        <v>17.07</v>
      </c>
      <c r="H402" s="295">
        <f>H404+H405+H407</f>
        <v>1.01796</v>
      </c>
      <c r="I402" s="295">
        <f t="shared" ref="I402:Q402" si="214">I404+I405+I407</f>
        <v>0</v>
      </c>
      <c r="J402" s="295">
        <f t="shared" ref="J402:K402" si="215">J404+J405+J407</f>
        <v>1.01796</v>
      </c>
      <c r="K402" s="295">
        <f t="shared" si="215"/>
        <v>0.51834999999999998</v>
      </c>
      <c r="L402" s="295">
        <f t="shared" ref="L402:N402" si="216">L404+L405+L407</f>
        <v>1.09321</v>
      </c>
      <c r="M402" s="295">
        <f t="shared" si="216"/>
        <v>0.51834999999999998</v>
      </c>
      <c r="N402" s="295">
        <f t="shared" si="216"/>
        <v>1.09321</v>
      </c>
      <c r="O402" s="295">
        <f t="shared" ref="O402" si="217">O404+O405+O407</f>
        <v>0.89546999999999999</v>
      </c>
      <c r="P402" s="295">
        <f t="shared" si="214"/>
        <v>0</v>
      </c>
      <c r="Q402" s="295">
        <f t="shared" si="214"/>
        <v>0</v>
      </c>
      <c r="R402" s="803"/>
    </row>
    <row r="403" spans="2:18" ht="13.5" customHeight="1">
      <c r="B403" s="820"/>
      <c r="C403" s="763"/>
      <c r="D403" s="837"/>
      <c r="E403" s="262" t="s">
        <v>19</v>
      </c>
      <c r="F403" s="188"/>
      <c r="G403" s="188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803"/>
    </row>
    <row r="404" spans="2:18" ht="13.5" customHeight="1">
      <c r="B404" s="820"/>
      <c r="C404" s="763"/>
      <c r="D404" s="837"/>
      <c r="E404" s="262" t="s">
        <v>29</v>
      </c>
      <c r="F404" s="188">
        <v>12.48</v>
      </c>
      <c r="G404" s="188">
        <v>12.48</v>
      </c>
      <c r="H404" s="188">
        <f>H411+H418</f>
        <v>0.95899999999999996</v>
      </c>
      <c r="I404" s="188">
        <f t="shared" ref="I404:Q404" si="218">I411+I418</f>
        <v>0</v>
      </c>
      <c r="J404" s="188">
        <f t="shared" ref="J404:K404" si="219">J411+J418</f>
        <v>0.95899999999999996</v>
      </c>
      <c r="K404" s="188">
        <f t="shared" si="219"/>
        <v>0.46300999999999998</v>
      </c>
      <c r="L404" s="188">
        <f t="shared" ref="L404:N404" si="220">L411+L418</f>
        <v>0.95899999999999996</v>
      </c>
      <c r="M404" s="188">
        <f t="shared" si="220"/>
        <v>0.46300999999999998</v>
      </c>
      <c r="N404" s="188">
        <f t="shared" si="220"/>
        <v>0.95899999999999996</v>
      </c>
      <c r="O404" s="188">
        <f t="shared" ref="O404" si="221">O411+O418</f>
        <v>0.76126000000000005</v>
      </c>
      <c r="P404" s="188">
        <f t="shared" si="218"/>
        <v>0</v>
      </c>
      <c r="Q404" s="188">
        <f t="shared" si="218"/>
        <v>0</v>
      </c>
      <c r="R404" s="803"/>
    </row>
    <row r="405" spans="2:18" ht="13.5" customHeight="1">
      <c r="B405" s="820"/>
      <c r="C405" s="763"/>
      <c r="D405" s="837"/>
      <c r="E405" s="262" t="s">
        <v>20</v>
      </c>
      <c r="F405" s="188">
        <v>4.5999999999999996</v>
      </c>
      <c r="G405" s="188">
        <v>4.5999999999999996</v>
      </c>
      <c r="H405" s="188">
        <f>H412+H419</f>
        <v>5.8959999999999999E-2</v>
      </c>
      <c r="I405" s="188">
        <f t="shared" ref="I405:Q405" si="222">I412+I419</f>
        <v>0</v>
      </c>
      <c r="J405" s="188">
        <f t="shared" ref="J405:K405" si="223">J412+J419</f>
        <v>5.8959999999999999E-2</v>
      </c>
      <c r="K405" s="188">
        <f t="shared" si="223"/>
        <v>5.534E-2</v>
      </c>
      <c r="L405" s="188">
        <f t="shared" ref="L405:N405" si="224">L412+L419</f>
        <v>0.13421</v>
      </c>
      <c r="M405" s="188">
        <f t="shared" si="224"/>
        <v>5.534E-2</v>
      </c>
      <c r="N405" s="188">
        <f t="shared" si="224"/>
        <v>0.13421</v>
      </c>
      <c r="O405" s="188">
        <f t="shared" ref="O405" si="225">O412+O419</f>
        <v>0.13421</v>
      </c>
      <c r="P405" s="188">
        <f t="shared" si="222"/>
        <v>0</v>
      </c>
      <c r="Q405" s="188">
        <f t="shared" si="222"/>
        <v>0</v>
      </c>
      <c r="R405" s="803"/>
    </row>
    <row r="406" spans="2:18" ht="13.5" customHeight="1">
      <c r="B406" s="820"/>
      <c r="C406" s="763"/>
      <c r="D406" s="837"/>
      <c r="E406" s="262" t="s">
        <v>34</v>
      </c>
      <c r="F406" s="188"/>
      <c r="G406" s="188"/>
      <c r="H406" s="188"/>
      <c r="I406" s="188"/>
      <c r="J406" s="188"/>
      <c r="K406" s="188"/>
      <c r="L406" s="188"/>
      <c r="M406" s="188"/>
      <c r="N406" s="188"/>
      <c r="O406" s="188"/>
      <c r="P406" s="188"/>
      <c r="Q406" s="188"/>
      <c r="R406" s="803"/>
    </row>
    <row r="407" spans="2:18" ht="13.5" customHeight="1">
      <c r="B407" s="820"/>
      <c r="C407" s="763"/>
      <c r="D407" s="837"/>
      <c r="E407" s="262" t="s">
        <v>70</v>
      </c>
      <c r="F407" s="188">
        <f t="shared" ref="F407:G407" si="226">F414+F421</f>
        <v>0</v>
      </c>
      <c r="G407" s="188">
        <f t="shared" si="226"/>
        <v>0</v>
      </c>
      <c r="H407" s="188">
        <f>H414+H421</f>
        <v>0</v>
      </c>
      <c r="I407" s="188">
        <f t="shared" ref="I407:Q407" si="227">I414+I421</f>
        <v>0</v>
      </c>
      <c r="J407" s="188">
        <f t="shared" ref="J407:K407" si="228">J414+J421</f>
        <v>0</v>
      </c>
      <c r="K407" s="188">
        <f t="shared" si="228"/>
        <v>0</v>
      </c>
      <c r="L407" s="188">
        <f t="shared" ref="L407:N407" si="229">L414+L421</f>
        <v>0</v>
      </c>
      <c r="M407" s="188">
        <f t="shared" si="229"/>
        <v>0</v>
      </c>
      <c r="N407" s="188">
        <f t="shared" si="229"/>
        <v>0</v>
      </c>
      <c r="O407" s="188">
        <f t="shared" ref="O407" si="230">O414+O421</f>
        <v>0</v>
      </c>
      <c r="P407" s="188">
        <f t="shared" si="227"/>
        <v>0</v>
      </c>
      <c r="Q407" s="188">
        <f t="shared" si="227"/>
        <v>0</v>
      </c>
      <c r="R407" s="803"/>
    </row>
    <row r="408" spans="2:18" ht="13.5" customHeight="1" thickBot="1">
      <c r="B408" s="821"/>
      <c r="C408" s="764"/>
      <c r="D408" s="838"/>
      <c r="E408" s="284" t="s">
        <v>21</v>
      </c>
      <c r="F408" s="191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804"/>
    </row>
    <row r="409" spans="2:18" ht="13.5" customHeight="1">
      <c r="B409" s="781"/>
      <c r="C409" s="759" t="s">
        <v>96</v>
      </c>
      <c r="D409" s="759" t="s">
        <v>336</v>
      </c>
      <c r="E409" s="487" t="s">
        <v>18</v>
      </c>
      <c r="F409" s="197"/>
      <c r="G409" s="197"/>
      <c r="H409" s="489">
        <v>0.95899999999999996</v>
      </c>
      <c r="I409" s="489">
        <v>0</v>
      </c>
      <c r="J409" s="197">
        <v>0.95899999999999996</v>
      </c>
      <c r="K409" s="197">
        <v>0.46300999999999998</v>
      </c>
      <c r="L409" s="353">
        <v>0.95899999999999996</v>
      </c>
      <c r="M409" s="353">
        <v>0.46300999999999998</v>
      </c>
      <c r="N409" s="351">
        <v>0.95899999999999996</v>
      </c>
      <c r="O409" s="351">
        <v>0.76126000000000005</v>
      </c>
      <c r="P409" s="489">
        <v>0</v>
      </c>
      <c r="Q409" s="489">
        <v>0</v>
      </c>
      <c r="R409" s="120"/>
    </row>
    <row r="410" spans="2:18" ht="13.5" customHeight="1">
      <c r="B410" s="782"/>
      <c r="C410" s="760"/>
      <c r="D410" s="760"/>
      <c r="E410" s="485" t="s">
        <v>19</v>
      </c>
      <c r="F410" s="184"/>
      <c r="G410" s="184"/>
      <c r="H410" s="482"/>
      <c r="I410" s="482"/>
      <c r="J410" s="482"/>
      <c r="K410" s="482"/>
      <c r="L410" s="482"/>
      <c r="M410" s="482"/>
      <c r="N410" s="261"/>
      <c r="O410" s="261"/>
      <c r="P410" s="184"/>
      <c r="Q410" s="184"/>
      <c r="R410" s="121"/>
    </row>
    <row r="411" spans="2:18" ht="13.5" customHeight="1">
      <c r="B411" s="782"/>
      <c r="C411" s="760"/>
      <c r="D411" s="760"/>
      <c r="E411" s="485" t="s">
        <v>29</v>
      </c>
      <c r="F411" s="184"/>
      <c r="G411" s="184"/>
      <c r="H411" s="482">
        <v>0.95899999999999996</v>
      </c>
      <c r="I411" s="482">
        <v>0</v>
      </c>
      <c r="J411" s="184">
        <v>0.95899999999999996</v>
      </c>
      <c r="K411" s="184">
        <v>0.46300999999999998</v>
      </c>
      <c r="L411" s="264">
        <v>0.95899999999999996</v>
      </c>
      <c r="M411" s="264">
        <v>0.46300999999999998</v>
      </c>
      <c r="N411" s="261">
        <v>0.95899999999999996</v>
      </c>
      <c r="O411" s="261">
        <v>0.76126000000000005</v>
      </c>
      <c r="P411" s="184">
        <v>0</v>
      </c>
      <c r="Q411" s="184">
        <v>0</v>
      </c>
      <c r="R411" s="121"/>
    </row>
    <row r="412" spans="2:18" ht="13.5" customHeight="1">
      <c r="B412" s="782"/>
      <c r="C412" s="760"/>
      <c r="D412" s="760"/>
      <c r="E412" s="485" t="s">
        <v>20</v>
      </c>
      <c r="F412" s="184"/>
      <c r="G412" s="184"/>
      <c r="H412" s="482">
        <v>0</v>
      </c>
      <c r="I412" s="482">
        <v>0</v>
      </c>
      <c r="J412" s="482">
        <v>0</v>
      </c>
      <c r="K412" s="482">
        <v>0</v>
      </c>
      <c r="L412" s="482">
        <v>0</v>
      </c>
      <c r="M412" s="482">
        <v>0</v>
      </c>
      <c r="N412" s="261">
        <v>0</v>
      </c>
      <c r="O412" s="261">
        <v>0</v>
      </c>
      <c r="P412" s="184">
        <v>0</v>
      </c>
      <c r="Q412" s="184">
        <v>0</v>
      </c>
      <c r="R412" s="121"/>
    </row>
    <row r="413" spans="2:18" ht="13.5" customHeight="1">
      <c r="B413" s="782"/>
      <c r="C413" s="760"/>
      <c r="D413" s="760"/>
      <c r="E413" s="485" t="s">
        <v>34</v>
      </c>
      <c r="F413" s="184"/>
      <c r="G413" s="184"/>
      <c r="H413" s="482"/>
      <c r="I413" s="482"/>
      <c r="J413" s="482"/>
      <c r="K413" s="482"/>
      <c r="L413" s="482"/>
      <c r="M413" s="482"/>
      <c r="N413" s="261"/>
      <c r="O413" s="261"/>
      <c r="P413" s="184"/>
      <c r="Q413" s="184"/>
      <c r="R413" s="121"/>
    </row>
    <row r="414" spans="2:18" ht="13.5" customHeight="1">
      <c r="B414" s="782"/>
      <c r="C414" s="760"/>
      <c r="D414" s="760"/>
      <c r="E414" s="485" t="s">
        <v>70</v>
      </c>
      <c r="F414" s="184"/>
      <c r="G414" s="184"/>
      <c r="H414" s="482">
        <v>0</v>
      </c>
      <c r="I414" s="482">
        <v>0</v>
      </c>
      <c r="J414" s="482">
        <v>0</v>
      </c>
      <c r="K414" s="482">
        <v>0</v>
      </c>
      <c r="L414" s="482">
        <v>0</v>
      </c>
      <c r="M414" s="482">
        <v>0</v>
      </c>
      <c r="N414" s="261">
        <v>0</v>
      </c>
      <c r="O414" s="261">
        <v>0</v>
      </c>
      <c r="P414" s="184">
        <v>0</v>
      </c>
      <c r="Q414" s="184">
        <v>0</v>
      </c>
      <c r="R414" s="121"/>
    </row>
    <row r="415" spans="2:18" ht="13.5" customHeight="1" thickBot="1">
      <c r="B415" s="797"/>
      <c r="C415" s="809"/>
      <c r="D415" s="809"/>
      <c r="E415" s="486" t="s">
        <v>21</v>
      </c>
      <c r="F415" s="253"/>
      <c r="G415" s="194"/>
      <c r="H415" s="283"/>
      <c r="I415" s="283"/>
      <c r="J415" s="283"/>
      <c r="K415" s="283"/>
      <c r="L415" s="283"/>
      <c r="M415" s="283"/>
      <c r="N415" s="192"/>
      <c r="O415" s="294"/>
      <c r="P415" s="194"/>
      <c r="Q415" s="194"/>
      <c r="R415" s="122"/>
    </row>
    <row r="416" spans="2:18" ht="13.5" customHeight="1">
      <c r="B416" s="773"/>
      <c r="C416" s="776" t="s">
        <v>97</v>
      </c>
      <c r="D416" s="771" t="s">
        <v>190</v>
      </c>
      <c r="E416" s="484" t="s">
        <v>18</v>
      </c>
      <c r="F416" s="195"/>
      <c r="G416" s="195"/>
      <c r="H416" s="481">
        <v>5.8959999999999999E-2</v>
      </c>
      <c r="I416" s="481">
        <v>0</v>
      </c>
      <c r="J416" s="195">
        <v>5.8959999999999999E-2</v>
      </c>
      <c r="K416" s="195">
        <v>5.534E-2</v>
      </c>
      <c r="L416" s="354">
        <v>0.13421</v>
      </c>
      <c r="M416" s="354">
        <v>5.534E-2</v>
      </c>
      <c r="N416" s="352">
        <v>0.13421</v>
      </c>
      <c r="O416" s="352">
        <v>0.13421</v>
      </c>
      <c r="P416" s="481">
        <v>0</v>
      </c>
      <c r="Q416" s="481">
        <v>0</v>
      </c>
      <c r="R416" s="117"/>
    </row>
    <row r="417" spans="2:18" ht="13.5" customHeight="1">
      <c r="B417" s="774"/>
      <c r="C417" s="756"/>
      <c r="D417" s="753"/>
      <c r="E417" s="402" t="s">
        <v>19</v>
      </c>
      <c r="F417" s="184"/>
      <c r="G417" s="184"/>
      <c r="H417" s="405"/>
      <c r="I417" s="405"/>
      <c r="J417" s="405"/>
      <c r="K417" s="405"/>
      <c r="L417" s="482"/>
      <c r="M417" s="482"/>
      <c r="N417" s="261"/>
      <c r="O417" s="261"/>
      <c r="P417" s="203"/>
      <c r="Q417" s="203"/>
      <c r="R417" s="114"/>
    </row>
    <row r="418" spans="2:18" ht="13.5" customHeight="1">
      <c r="B418" s="774"/>
      <c r="C418" s="756"/>
      <c r="D418" s="753"/>
      <c r="E418" s="402" t="s">
        <v>29</v>
      </c>
      <c r="F418" s="184"/>
      <c r="G418" s="184"/>
      <c r="H418" s="405">
        <v>0</v>
      </c>
      <c r="I418" s="405">
        <v>0</v>
      </c>
      <c r="J418" s="405">
        <v>0</v>
      </c>
      <c r="K418" s="405">
        <v>0</v>
      </c>
      <c r="L418" s="482">
        <v>0</v>
      </c>
      <c r="M418" s="482">
        <v>0</v>
      </c>
      <c r="N418" s="261">
        <v>0</v>
      </c>
      <c r="O418" s="261">
        <v>0</v>
      </c>
      <c r="P418" s="203">
        <v>0</v>
      </c>
      <c r="Q418" s="203">
        <v>0</v>
      </c>
      <c r="R418" s="114"/>
    </row>
    <row r="419" spans="2:18" ht="13.5" customHeight="1">
      <c r="B419" s="774"/>
      <c r="C419" s="756"/>
      <c r="D419" s="753"/>
      <c r="E419" s="402" t="s">
        <v>20</v>
      </c>
      <c r="F419" s="184"/>
      <c r="G419" s="184"/>
      <c r="H419" s="405">
        <v>5.8959999999999999E-2</v>
      </c>
      <c r="I419" s="405">
        <v>0</v>
      </c>
      <c r="J419" s="184">
        <v>5.8959999999999999E-2</v>
      </c>
      <c r="K419" s="184">
        <v>5.534E-2</v>
      </c>
      <c r="L419" s="264">
        <v>0.13421</v>
      </c>
      <c r="M419" s="264">
        <v>5.534E-2</v>
      </c>
      <c r="N419" s="261">
        <v>0.13421</v>
      </c>
      <c r="O419" s="261">
        <v>0.13421</v>
      </c>
      <c r="P419" s="203">
        <v>0</v>
      </c>
      <c r="Q419" s="203">
        <v>0</v>
      </c>
      <c r="R419" s="114"/>
    </row>
    <row r="420" spans="2:18" ht="13.5" customHeight="1">
      <c r="B420" s="774"/>
      <c r="C420" s="756"/>
      <c r="D420" s="753"/>
      <c r="E420" s="402" t="s">
        <v>34</v>
      </c>
      <c r="F420" s="184"/>
      <c r="G420" s="184"/>
      <c r="H420" s="405"/>
      <c r="I420" s="405"/>
      <c r="J420" s="405"/>
      <c r="K420" s="405"/>
      <c r="L420" s="482"/>
      <c r="M420" s="482"/>
      <c r="N420" s="261"/>
      <c r="O420" s="261"/>
      <c r="P420" s="203"/>
      <c r="Q420" s="203"/>
      <c r="R420" s="114"/>
    </row>
    <row r="421" spans="2:18" ht="13.5" customHeight="1">
      <c r="B421" s="774"/>
      <c r="C421" s="756"/>
      <c r="D421" s="753"/>
      <c r="E421" s="402" t="s">
        <v>70</v>
      </c>
      <c r="F421" s="184"/>
      <c r="G421" s="184"/>
      <c r="H421" s="405">
        <v>0</v>
      </c>
      <c r="I421" s="405">
        <v>0</v>
      </c>
      <c r="J421" s="405">
        <v>0</v>
      </c>
      <c r="K421" s="405">
        <v>0</v>
      </c>
      <c r="L421" s="482">
        <v>0</v>
      </c>
      <c r="M421" s="482">
        <v>0</v>
      </c>
      <c r="N421" s="261">
        <v>0</v>
      </c>
      <c r="O421" s="261">
        <v>0</v>
      </c>
      <c r="P421" s="203">
        <v>0</v>
      </c>
      <c r="Q421" s="203">
        <v>0</v>
      </c>
      <c r="R421" s="114"/>
    </row>
    <row r="422" spans="2:18" ht="13.5" customHeight="1" thickBot="1">
      <c r="B422" s="775"/>
      <c r="C422" s="777"/>
      <c r="D422" s="768"/>
      <c r="E422" s="403" t="s">
        <v>21</v>
      </c>
      <c r="F422" s="194"/>
      <c r="G422" s="194"/>
      <c r="H422" s="410"/>
      <c r="I422" s="410"/>
      <c r="J422" s="410"/>
      <c r="K422" s="410"/>
      <c r="L422" s="483"/>
      <c r="M422" s="483"/>
      <c r="N422" s="294"/>
      <c r="O422" s="294"/>
      <c r="P422" s="210"/>
      <c r="Q422" s="210"/>
      <c r="R422" s="115"/>
    </row>
    <row r="423" spans="2:18" ht="13.5" customHeight="1">
      <c r="B423" s="860" t="s">
        <v>200</v>
      </c>
      <c r="C423" s="762" t="s">
        <v>98</v>
      </c>
      <c r="D423" s="762" t="s">
        <v>182</v>
      </c>
      <c r="E423" s="411" t="s">
        <v>18</v>
      </c>
      <c r="F423" s="198">
        <v>222.6</v>
      </c>
      <c r="G423" s="198">
        <v>219.95</v>
      </c>
      <c r="H423" s="295">
        <f>H425+H426+H428</f>
        <v>0</v>
      </c>
      <c r="I423" s="295">
        <f t="shared" ref="I423:Q423" si="231">I425+I426+I428</f>
        <v>0</v>
      </c>
      <c r="J423" s="295">
        <f t="shared" ref="J423:K423" si="232">J425+J426+J428</f>
        <v>406.6</v>
      </c>
      <c r="K423" s="295">
        <f t="shared" si="232"/>
        <v>155.94999999999999</v>
      </c>
      <c r="L423" s="295">
        <f t="shared" ref="L423:N423" si="233">L425+L426+L428</f>
        <v>406.6</v>
      </c>
      <c r="M423" s="295">
        <f t="shared" si="233"/>
        <v>162.5</v>
      </c>
      <c r="N423" s="295">
        <f t="shared" si="233"/>
        <v>809.1</v>
      </c>
      <c r="O423" s="295">
        <f t="shared" ref="O423" si="234">O425+O426+O428</f>
        <v>700.3</v>
      </c>
      <c r="P423" s="295">
        <f t="shared" si="231"/>
        <v>406.6</v>
      </c>
      <c r="Q423" s="295">
        <f t="shared" si="231"/>
        <v>406.6</v>
      </c>
      <c r="R423" s="803"/>
    </row>
    <row r="424" spans="2:18" ht="13.5" customHeight="1">
      <c r="B424" s="820"/>
      <c r="C424" s="763"/>
      <c r="D424" s="763"/>
      <c r="E424" s="262" t="s">
        <v>19</v>
      </c>
      <c r="F424" s="84"/>
      <c r="G424" s="84"/>
      <c r="H424" s="188"/>
      <c r="I424" s="188"/>
      <c r="J424" s="188"/>
      <c r="K424" s="188"/>
      <c r="L424" s="188"/>
      <c r="M424" s="188"/>
      <c r="N424" s="188"/>
      <c r="O424" s="188"/>
      <c r="P424" s="188"/>
      <c r="Q424" s="188"/>
      <c r="R424" s="803"/>
    </row>
    <row r="425" spans="2:18" ht="13.5" customHeight="1">
      <c r="B425" s="820"/>
      <c r="C425" s="763"/>
      <c r="D425" s="763"/>
      <c r="E425" s="262" t="s">
        <v>29</v>
      </c>
      <c r="F425" s="84">
        <f>F432</f>
        <v>0</v>
      </c>
      <c r="G425" s="84">
        <v>0</v>
      </c>
      <c r="H425" s="188">
        <f>H432</f>
        <v>0</v>
      </c>
      <c r="I425" s="188">
        <f t="shared" ref="I425:Q425" si="235">I432</f>
        <v>0</v>
      </c>
      <c r="J425" s="188">
        <f t="shared" ref="J425:K425" si="236">J432</f>
        <v>0</v>
      </c>
      <c r="K425" s="188">
        <f t="shared" si="236"/>
        <v>0</v>
      </c>
      <c r="L425" s="188">
        <f t="shared" ref="L425:N425" si="237">L432</f>
        <v>0</v>
      </c>
      <c r="M425" s="188">
        <f t="shared" si="237"/>
        <v>0</v>
      </c>
      <c r="N425" s="188">
        <f t="shared" si="237"/>
        <v>0</v>
      </c>
      <c r="O425" s="188">
        <f t="shared" ref="O425" si="238">O432</f>
        <v>0</v>
      </c>
      <c r="P425" s="188">
        <f t="shared" si="235"/>
        <v>0</v>
      </c>
      <c r="Q425" s="188">
        <f t="shared" si="235"/>
        <v>0</v>
      </c>
      <c r="R425" s="803"/>
    </row>
    <row r="426" spans="2:18" ht="13.5" customHeight="1">
      <c r="B426" s="820"/>
      <c r="C426" s="763"/>
      <c r="D426" s="763"/>
      <c r="E426" s="262" t="s">
        <v>20</v>
      </c>
      <c r="F426" s="84">
        <v>222.6</v>
      </c>
      <c r="G426" s="84">
        <v>219.95</v>
      </c>
      <c r="H426" s="188">
        <f>H433</f>
        <v>0</v>
      </c>
      <c r="I426" s="188">
        <f t="shared" ref="I426:Q426" si="239">I433</f>
        <v>0</v>
      </c>
      <c r="J426" s="188">
        <f t="shared" ref="J426:K426" si="240">J433</f>
        <v>406.6</v>
      </c>
      <c r="K426" s="188">
        <f t="shared" si="240"/>
        <v>155.94999999999999</v>
      </c>
      <c r="L426" s="188">
        <f t="shared" ref="L426:N426" si="241">L433</f>
        <v>406.6</v>
      </c>
      <c r="M426" s="188">
        <f t="shared" si="241"/>
        <v>162.5</v>
      </c>
      <c r="N426" s="188">
        <f t="shared" si="241"/>
        <v>809.1</v>
      </c>
      <c r="O426" s="188">
        <f t="shared" ref="O426" si="242">O433</f>
        <v>700.3</v>
      </c>
      <c r="P426" s="188">
        <f t="shared" si="239"/>
        <v>406.6</v>
      </c>
      <c r="Q426" s="188">
        <f t="shared" si="239"/>
        <v>406.6</v>
      </c>
      <c r="R426" s="803"/>
    </row>
    <row r="427" spans="2:18" ht="13.5" customHeight="1">
      <c r="B427" s="820"/>
      <c r="C427" s="763"/>
      <c r="D427" s="763"/>
      <c r="E427" s="262" t="s">
        <v>34</v>
      </c>
      <c r="F427" s="84"/>
      <c r="G427" s="84"/>
      <c r="H427" s="188"/>
      <c r="I427" s="188"/>
      <c r="J427" s="188"/>
      <c r="K427" s="188"/>
      <c r="L427" s="188"/>
      <c r="M427" s="188"/>
      <c r="N427" s="188"/>
      <c r="O427" s="188"/>
      <c r="P427" s="188"/>
      <c r="Q427" s="188"/>
      <c r="R427" s="803"/>
    </row>
    <row r="428" spans="2:18" ht="13.5" customHeight="1">
      <c r="B428" s="820"/>
      <c r="C428" s="763"/>
      <c r="D428" s="763"/>
      <c r="E428" s="262" t="s">
        <v>70</v>
      </c>
      <c r="F428" s="84">
        <f>F435</f>
        <v>0</v>
      </c>
      <c r="G428" s="84">
        <f>G435</f>
        <v>0</v>
      </c>
      <c r="H428" s="188">
        <f>H435</f>
        <v>0</v>
      </c>
      <c r="I428" s="188">
        <f t="shared" ref="I428:Q428" si="243">I435</f>
        <v>0</v>
      </c>
      <c r="J428" s="188">
        <f t="shared" ref="J428:K428" si="244">J435</f>
        <v>0</v>
      </c>
      <c r="K428" s="188">
        <f t="shared" si="244"/>
        <v>0</v>
      </c>
      <c r="L428" s="188">
        <f t="shared" ref="L428:N428" si="245">L435</f>
        <v>0</v>
      </c>
      <c r="M428" s="188">
        <f t="shared" si="245"/>
        <v>0</v>
      </c>
      <c r="N428" s="188">
        <f t="shared" si="245"/>
        <v>0</v>
      </c>
      <c r="O428" s="188">
        <f t="shared" ref="O428" si="246">O435</f>
        <v>0</v>
      </c>
      <c r="P428" s="188">
        <f t="shared" si="243"/>
        <v>0</v>
      </c>
      <c r="Q428" s="188">
        <f t="shared" si="243"/>
        <v>0</v>
      </c>
      <c r="R428" s="803"/>
    </row>
    <row r="429" spans="2:18" ht="13.5" customHeight="1" thickBot="1">
      <c r="B429" s="821"/>
      <c r="C429" s="764"/>
      <c r="D429" s="764"/>
      <c r="E429" s="284" t="s">
        <v>21</v>
      </c>
      <c r="F429" s="192"/>
      <c r="G429" s="192"/>
      <c r="H429" s="191"/>
      <c r="I429" s="191"/>
      <c r="J429" s="191"/>
      <c r="K429" s="191"/>
      <c r="L429" s="191"/>
      <c r="M429" s="191"/>
      <c r="N429" s="191"/>
      <c r="O429" s="191"/>
      <c r="P429" s="191">
        <v>460.6</v>
      </c>
      <c r="Q429" s="191"/>
      <c r="R429" s="804"/>
    </row>
    <row r="430" spans="2:18" ht="13.5" customHeight="1">
      <c r="B430" s="778"/>
      <c r="C430" s="755" t="s">
        <v>96</v>
      </c>
      <c r="D430" s="761" t="s">
        <v>187</v>
      </c>
      <c r="E430" s="279" t="s">
        <v>18</v>
      </c>
      <c r="F430" s="197"/>
      <c r="G430" s="197"/>
      <c r="H430" s="312">
        <v>0</v>
      </c>
      <c r="I430" s="312">
        <v>0</v>
      </c>
      <c r="J430" s="184">
        <v>406.6</v>
      </c>
      <c r="K430" s="184">
        <v>155.94999999999999</v>
      </c>
      <c r="L430" s="184">
        <v>406.6</v>
      </c>
      <c r="M430" s="184">
        <v>162.5</v>
      </c>
      <c r="N430" s="355">
        <v>809.1</v>
      </c>
      <c r="O430" s="355">
        <v>700.3</v>
      </c>
      <c r="P430" s="189">
        <v>406.6</v>
      </c>
      <c r="Q430" s="189">
        <v>406.6</v>
      </c>
      <c r="R430" s="113"/>
    </row>
    <row r="431" spans="2:18" ht="13.5" customHeight="1">
      <c r="B431" s="774"/>
      <c r="C431" s="756"/>
      <c r="D431" s="753"/>
      <c r="E431" s="263" t="s">
        <v>19</v>
      </c>
      <c r="F431" s="184"/>
      <c r="G431" s="184"/>
      <c r="H431" s="313"/>
      <c r="I431" s="313"/>
      <c r="J431" s="405"/>
      <c r="K431" s="405"/>
      <c r="L431" s="482"/>
      <c r="M431" s="482"/>
      <c r="N431" s="355"/>
      <c r="O431" s="355"/>
      <c r="P431" s="203"/>
      <c r="Q431" s="203"/>
      <c r="R431" s="114"/>
    </row>
    <row r="432" spans="2:18" ht="13.5" customHeight="1">
      <c r="B432" s="774"/>
      <c r="C432" s="756"/>
      <c r="D432" s="753"/>
      <c r="E432" s="263" t="s">
        <v>29</v>
      </c>
      <c r="F432" s="184"/>
      <c r="G432" s="184"/>
      <c r="H432" s="313">
        <v>0</v>
      </c>
      <c r="I432" s="313">
        <v>0</v>
      </c>
      <c r="J432" s="405">
        <v>0</v>
      </c>
      <c r="K432" s="405">
        <v>0</v>
      </c>
      <c r="L432" s="482">
        <v>0</v>
      </c>
      <c r="M432" s="482">
        <v>0</v>
      </c>
      <c r="N432" s="355">
        <v>0</v>
      </c>
      <c r="O432" s="355">
        <v>0</v>
      </c>
      <c r="P432" s="203">
        <v>0</v>
      </c>
      <c r="Q432" s="203">
        <v>0</v>
      </c>
      <c r="R432" s="114"/>
    </row>
    <row r="433" spans="2:18" ht="13.5" customHeight="1">
      <c r="B433" s="774"/>
      <c r="C433" s="756"/>
      <c r="D433" s="753"/>
      <c r="E433" s="263" t="s">
        <v>20</v>
      </c>
      <c r="F433" s="184"/>
      <c r="G433" s="184"/>
      <c r="H433" s="313">
        <v>0</v>
      </c>
      <c r="I433" s="313">
        <v>0</v>
      </c>
      <c r="J433" s="184">
        <v>406.6</v>
      </c>
      <c r="K433" s="184">
        <v>155.94999999999999</v>
      </c>
      <c r="L433" s="184">
        <v>406.6</v>
      </c>
      <c r="M433" s="184">
        <v>162.5</v>
      </c>
      <c r="N433" s="355">
        <v>809.1</v>
      </c>
      <c r="O433" s="355">
        <v>700.3</v>
      </c>
      <c r="P433" s="203">
        <v>406.6</v>
      </c>
      <c r="Q433" s="203">
        <v>406.6</v>
      </c>
      <c r="R433" s="114"/>
    </row>
    <row r="434" spans="2:18" ht="13.5" customHeight="1">
      <c r="B434" s="774"/>
      <c r="C434" s="756"/>
      <c r="D434" s="753"/>
      <c r="E434" s="263" t="s">
        <v>34</v>
      </c>
      <c r="F434" s="184"/>
      <c r="G434" s="184"/>
      <c r="H434" s="313"/>
      <c r="I434" s="313"/>
      <c r="J434" s="405"/>
      <c r="K434" s="405"/>
      <c r="L434" s="482"/>
      <c r="M434" s="482"/>
      <c r="N434" s="355"/>
      <c r="O434" s="355"/>
      <c r="P434" s="203"/>
      <c r="Q434" s="203"/>
      <c r="R434" s="114"/>
    </row>
    <row r="435" spans="2:18" ht="13.5" customHeight="1">
      <c r="B435" s="774"/>
      <c r="C435" s="756"/>
      <c r="D435" s="753"/>
      <c r="E435" s="263" t="s">
        <v>70</v>
      </c>
      <c r="F435" s="184"/>
      <c r="G435" s="184"/>
      <c r="H435" s="313">
        <v>0</v>
      </c>
      <c r="I435" s="313">
        <v>0</v>
      </c>
      <c r="J435" s="405">
        <v>0</v>
      </c>
      <c r="K435" s="405">
        <v>0</v>
      </c>
      <c r="L435" s="482">
        <v>0</v>
      </c>
      <c r="M435" s="482">
        <v>0</v>
      </c>
      <c r="N435" s="355">
        <v>0</v>
      </c>
      <c r="O435" s="355">
        <v>0</v>
      </c>
      <c r="P435" s="203">
        <v>0</v>
      </c>
      <c r="Q435" s="203">
        <v>0</v>
      </c>
      <c r="R435" s="114"/>
    </row>
    <row r="436" spans="2:18" ht="13.5" customHeight="1" thickBot="1">
      <c r="B436" s="775"/>
      <c r="C436" s="777"/>
      <c r="D436" s="768"/>
      <c r="E436" s="282" t="s">
        <v>21</v>
      </c>
      <c r="F436" s="194"/>
      <c r="G436" s="194"/>
      <c r="H436" s="315"/>
      <c r="I436" s="315"/>
      <c r="J436" s="410"/>
      <c r="K436" s="410"/>
      <c r="L436" s="483"/>
      <c r="M436" s="483"/>
      <c r="N436" s="513"/>
      <c r="O436" s="513"/>
      <c r="P436" s="210"/>
      <c r="Q436" s="210"/>
      <c r="R436" s="115"/>
    </row>
    <row r="437" spans="2:18" ht="13.5" customHeight="1">
      <c r="B437" s="819" t="s">
        <v>201</v>
      </c>
      <c r="C437" s="814" t="s">
        <v>126</v>
      </c>
      <c r="D437" s="814" t="s">
        <v>135</v>
      </c>
      <c r="E437" s="276" t="s">
        <v>18</v>
      </c>
      <c r="F437" s="288">
        <v>2508</v>
      </c>
      <c r="G437" s="288">
        <v>2448.1999999999998</v>
      </c>
      <c r="H437" s="187">
        <f>H439+H440+H442</f>
        <v>796</v>
      </c>
      <c r="I437" s="187">
        <f t="shared" ref="I437:K437" si="247">I439+I440+I442</f>
        <v>424.46466999999996</v>
      </c>
      <c r="J437" s="187">
        <f t="shared" si="247"/>
        <v>1499</v>
      </c>
      <c r="K437" s="187">
        <f t="shared" si="247"/>
        <v>1219.0316399999999</v>
      </c>
      <c r="L437" s="187">
        <f t="shared" ref="L437:M437" si="248">L439+L440+L442</f>
        <v>1971.0000000000002</v>
      </c>
      <c r="M437" s="187">
        <f t="shared" si="248"/>
        <v>1781.7285299999999</v>
      </c>
      <c r="N437" s="187">
        <f t="shared" ref="N437:O437" si="249">N439+N440+N442</f>
        <v>2486</v>
      </c>
      <c r="O437" s="187">
        <f t="shared" si="249"/>
        <v>2483.51638</v>
      </c>
      <c r="P437" s="187">
        <f t="shared" ref="P437:Q437" si="250">P439+P440+P442</f>
        <v>2452.1</v>
      </c>
      <c r="Q437" s="187">
        <f t="shared" si="250"/>
        <v>2452.1</v>
      </c>
      <c r="R437" s="802"/>
    </row>
    <row r="438" spans="2:18" ht="13.5" customHeight="1">
      <c r="B438" s="820"/>
      <c r="C438" s="763"/>
      <c r="D438" s="763"/>
      <c r="E438" s="262" t="s">
        <v>19</v>
      </c>
      <c r="F438" s="84"/>
      <c r="G438" s="84"/>
      <c r="H438" s="188"/>
      <c r="I438" s="188"/>
      <c r="J438" s="188"/>
      <c r="K438" s="188"/>
      <c r="L438" s="188"/>
      <c r="M438" s="188"/>
      <c r="N438" s="188"/>
      <c r="O438" s="188"/>
      <c r="P438" s="188"/>
      <c r="Q438" s="188"/>
      <c r="R438" s="803"/>
    </row>
    <row r="439" spans="2:18" ht="13.5" customHeight="1">
      <c r="B439" s="820"/>
      <c r="C439" s="763"/>
      <c r="D439" s="763"/>
      <c r="E439" s="262" t="s">
        <v>29</v>
      </c>
      <c r="F439" s="84">
        <v>0</v>
      </c>
      <c r="G439" s="84">
        <v>0</v>
      </c>
      <c r="H439" s="188">
        <f>H446+H453+H460</f>
        <v>0</v>
      </c>
      <c r="I439" s="188">
        <f t="shared" ref="I439:K439" si="251">I446+I453+I460</f>
        <v>0</v>
      </c>
      <c r="J439" s="188">
        <f t="shared" si="251"/>
        <v>0</v>
      </c>
      <c r="K439" s="188">
        <f t="shared" si="251"/>
        <v>0</v>
      </c>
      <c r="L439" s="188">
        <f t="shared" ref="L439:M439" si="252">L446+L453+L460</f>
        <v>0</v>
      </c>
      <c r="M439" s="188">
        <f t="shared" si="252"/>
        <v>0</v>
      </c>
      <c r="N439" s="188">
        <f t="shared" ref="N439:O439" si="253">N446+N453+N460</f>
        <v>0</v>
      </c>
      <c r="O439" s="188">
        <f t="shared" si="253"/>
        <v>0</v>
      </c>
      <c r="P439" s="188">
        <f t="shared" ref="P439:Q439" si="254">P446+P453+P460</f>
        <v>0</v>
      </c>
      <c r="Q439" s="188">
        <f t="shared" si="254"/>
        <v>0</v>
      </c>
      <c r="R439" s="803"/>
    </row>
    <row r="440" spans="2:18" ht="13.5" customHeight="1">
      <c r="B440" s="820"/>
      <c r="C440" s="763"/>
      <c r="D440" s="763"/>
      <c r="E440" s="262" t="s">
        <v>20</v>
      </c>
      <c r="F440" s="84">
        <v>2508</v>
      </c>
      <c r="G440" s="84">
        <v>2448.1999999999998</v>
      </c>
      <c r="H440" s="188">
        <f>H447+H454+H461</f>
        <v>796</v>
      </c>
      <c r="I440" s="188">
        <f t="shared" ref="I440:K440" si="255">I447+I454+I461</f>
        <v>424.46466999999996</v>
      </c>
      <c r="J440" s="188">
        <f t="shared" si="255"/>
        <v>1499</v>
      </c>
      <c r="K440" s="188">
        <f t="shared" si="255"/>
        <v>1219.0316399999999</v>
      </c>
      <c r="L440" s="188">
        <f t="shared" ref="L440:M440" si="256">L447+L454+L461</f>
        <v>1971.0000000000002</v>
      </c>
      <c r="M440" s="188">
        <f t="shared" si="256"/>
        <v>1781.7285299999999</v>
      </c>
      <c r="N440" s="188">
        <f t="shared" ref="N440:O440" si="257">N447+N454+N461</f>
        <v>2486</v>
      </c>
      <c r="O440" s="188">
        <f t="shared" si="257"/>
        <v>2483.51638</v>
      </c>
      <c r="P440" s="188">
        <f t="shared" ref="P440:Q440" si="258">P447+P454+P461</f>
        <v>2452.1</v>
      </c>
      <c r="Q440" s="188">
        <f t="shared" si="258"/>
        <v>2452.1</v>
      </c>
      <c r="R440" s="803"/>
    </row>
    <row r="441" spans="2:18" ht="13.5" customHeight="1">
      <c r="B441" s="820"/>
      <c r="C441" s="763"/>
      <c r="D441" s="763"/>
      <c r="E441" s="262" t="s">
        <v>34</v>
      </c>
      <c r="F441" s="84"/>
      <c r="G441" s="84"/>
      <c r="H441" s="188"/>
      <c r="I441" s="188"/>
      <c r="J441" s="188"/>
      <c r="K441" s="188"/>
      <c r="L441" s="188"/>
      <c r="M441" s="188"/>
      <c r="N441" s="188"/>
      <c r="O441" s="188"/>
      <c r="P441" s="188"/>
      <c r="Q441" s="188"/>
      <c r="R441" s="803"/>
    </row>
    <row r="442" spans="2:18" ht="13.5" customHeight="1">
      <c r="B442" s="820"/>
      <c r="C442" s="763"/>
      <c r="D442" s="763"/>
      <c r="E442" s="262" t="s">
        <v>70</v>
      </c>
      <c r="F442" s="84">
        <v>0</v>
      </c>
      <c r="G442" s="84">
        <v>0</v>
      </c>
      <c r="H442" s="188">
        <f>H449+H456+H463</f>
        <v>0</v>
      </c>
      <c r="I442" s="188">
        <f t="shared" ref="I442:K442" si="259">I449+I456+I463</f>
        <v>0</v>
      </c>
      <c r="J442" s="188">
        <f t="shared" si="259"/>
        <v>0</v>
      </c>
      <c r="K442" s="188">
        <f t="shared" si="259"/>
        <v>0</v>
      </c>
      <c r="L442" s="188">
        <f t="shared" ref="L442:M442" si="260">L449+L456+L463</f>
        <v>0</v>
      </c>
      <c r="M442" s="188">
        <f t="shared" si="260"/>
        <v>0</v>
      </c>
      <c r="N442" s="188">
        <f t="shared" ref="N442:O442" si="261">N449+N456+N463</f>
        <v>0</v>
      </c>
      <c r="O442" s="188">
        <f t="shared" si="261"/>
        <v>0</v>
      </c>
      <c r="P442" s="188">
        <f t="shared" ref="P442:Q442" si="262">P449+P456+P463</f>
        <v>0</v>
      </c>
      <c r="Q442" s="188">
        <f t="shared" si="262"/>
        <v>0</v>
      </c>
      <c r="R442" s="803"/>
    </row>
    <row r="443" spans="2:18" ht="13.5" customHeight="1" thickBot="1">
      <c r="B443" s="821"/>
      <c r="C443" s="764"/>
      <c r="D443" s="764"/>
      <c r="E443" s="284" t="s">
        <v>21</v>
      </c>
      <c r="F443" s="192"/>
      <c r="G443" s="192"/>
      <c r="H443" s="191"/>
      <c r="I443" s="191"/>
      <c r="J443" s="191"/>
      <c r="K443" s="191"/>
      <c r="L443" s="191"/>
      <c r="M443" s="191"/>
      <c r="N443" s="191"/>
      <c r="O443" s="191"/>
      <c r="P443" s="191"/>
      <c r="Q443" s="191"/>
      <c r="R443" s="804"/>
    </row>
    <row r="444" spans="2:18" ht="13.5" customHeight="1">
      <c r="B444" s="781"/>
      <c r="C444" s="759" t="s">
        <v>96</v>
      </c>
      <c r="D444" s="757" t="s">
        <v>189</v>
      </c>
      <c r="E444" s="189" t="s">
        <v>18</v>
      </c>
      <c r="F444" s="197"/>
      <c r="G444" s="197"/>
      <c r="H444" s="312">
        <v>421.08800000000002</v>
      </c>
      <c r="I444" s="312">
        <v>325.90807999999998</v>
      </c>
      <c r="J444" s="184">
        <v>930.48900000000003</v>
      </c>
      <c r="K444" s="184">
        <v>784.05709999999999</v>
      </c>
      <c r="L444" s="264">
        <v>1253.1500000000001</v>
      </c>
      <c r="M444" s="264">
        <v>1184.72685</v>
      </c>
      <c r="N444" s="261">
        <v>1645.2833800000001</v>
      </c>
      <c r="O444" s="261">
        <v>1645.2833700000001</v>
      </c>
      <c r="P444" s="189">
        <v>2452.1</v>
      </c>
      <c r="Q444" s="189">
        <v>2452.1</v>
      </c>
      <c r="R444" s="120"/>
    </row>
    <row r="445" spans="2:18" ht="13.5" customHeight="1">
      <c r="B445" s="782"/>
      <c r="C445" s="760"/>
      <c r="D445" s="758"/>
      <c r="E445" s="186" t="s">
        <v>19</v>
      </c>
      <c r="F445" s="184"/>
      <c r="G445" s="184"/>
      <c r="H445" s="313"/>
      <c r="I445" s="313"/>
      <c r="J445" s="405"/>
      <c r="K445" s="405"/>
      <c r="L445" s="482"/>
      <c r="M445" s="482"/>
      <c r="N445" s="261"/>
      <c r="O445" s="261"/>
      <c r="P445" s="184"/>
      <c r="Q445" s="184"/>
      <c r="R445" s="121"/>
    </row>
    <row r="446" spans="2:18" ht="13.5" customHeight="1">
      <c r="B446" s="782"/>
      <c r="C446" s="760"/>
      <c r="D446" s="758"/>
      <c r="E446" s="186" t="s">
        <v>29</v>
      </c>
      <c r="F446" s="184"/>
      <c r="G446" s="184"/>
      <c r="H446" s="313">
        <v>0</v>
      </c>
      <c r="I446" s="313">
        <v>0</v>
      </c>
      <c r="J446" s="405">
        <v>0</v>
      </c>
      <c r="K446" s="405">
        <v>0</v>
      </c>
      <c r="L446" s="482">
        <v>0</v>
      </c>
      <c r="M446" s="482">
        <v>0</v>
      </c>
      <c r="N446" s="261">
        <v>0</v>
      </c>
      <c r="O446" s="261">
        <v>0</v>
      </c>
      <c r="P446" s="184">
        <v>0</v>
      </c>
      <c r="Q446" s="184">
        <v>0</v>
      </c>
      <c r="R446" s="121"/>
    </row>
    <row r="447" spans="2:18" ht="13.5" customHeight="1">
      <c r="B447" s="782"/>
      <c r="C447" s="760"/>
      <c r="D447" s="758"/>
      <c r="E447" s="186" t="s">
        <v>20</v>
      </c>
      <c r="F447" s="184"/>
      <c r="G447" s="184"/>
      <c r="H447" s="313">
        <v>421.08800000000002</v>
      </c>
      <c r="I447" s="313">
        <v>325.90807999999998</v>
      </c>
      <c r="J447" s="184">
        <v>930.48900000000003</v>
      </c>
      <c r="K447" s="184">
        <v>784.05709999999999</v>
      </c>
      <c r="L447" s="264">
        <v>1253.1500000000001</v>
      </c>
      <c r="M447" s="264">
        <v>1184.72685</v>
      </c>
      <c r="N447" s="261">
        <v>1645.2833800000001</v>
      </c>
      <c r="O447" s="261">
        <v>1645.2833700000001</v>
      </c>
      <c r="P447" s="184">
        <v>2452.1</v>
      </c>
      <c r="Q447" s="184">
        <v>2452.1</v>
      </c>
      <c r="R447" s="121"/>
    </row>
    <row r="448" spans="2:18" ht="13.5" customHeight="1">
      <c r="B448" s="782"/>
      <c r="C448" s="760"/>
      <c r="D448" s="758"/>
      <c r="E448" s="186" t="s">
        <v>34</v>
      </c>
      <c r="F448" s="184"/>
      <c r="G448" s="184"/>
      <c r="H448" s="313"/>
      <c r="I448" s="313"/>
      <c r="J448" s="405"/>
      <c r="K448" s="405"/>
      <c r="L448" s="482"/>
      <c r="M448" s="482"/>
      <c r="N448" s="261"/>
      <c r="O448" s="261"/>
      <c r="P448" s="184"/>
      <c r="Q448" s="184"/>
      <c r="R448" s="121"/>
    </row>
    <row r="449" spans="2:18" ht="13.5" customHeight="1">
      <c r="B449" s="782"/>
      <c r="C449" s="760"/>
      <c r="D449" s="758"/>
      <c r="E449" s="186" t="s">
        <v>70</v>
      </c>
      <c r="F449" s="184"/>
      <c r="G449" s="184"/>
      <c r="H449" s="313">
        <v>0</v>
      </c>
      <c r="I449" s="313">
        <v>0</v>
      </c>
      <c r="J449" s="405">
        <v>0</v>
      </c>
      <c r="K449" s="405">
        <v>0</v>
      </c>
      <c r="L449" s="482">
        <v>0</v>
      </c>
      <c r="M449" s="482">
        <v>0</v>
      </c>
      <c r="N449" s="261">
        <v>0</v>
      </c>
      <c r="O449" s="261">
        <v>0</v>
      </c>
      <c r="P449" s="184">
        <v>0</v>
      </c>
      <c r="Q449" s="184">
        <v>0</v>
      </c>
      <c r="R449" s="121"/>
    </row>
    <row r="450" spans="2:18" ht="13.5" customHeight="1" thickBot="1">
      <c r="B450" s="782"/>
      <c r="C450" s="760"/>
      <c r="D450" s="758"/>
      <c r="E450" s="190" t="s">
        <v>21</v>
      </c>
      <c r="F450" s="253"/>
      <c r="G450" s="194"/>
      <c r="H450" s="283"/>
      <c r="I450" s="283"/>
      <c r="J450" s="410"/>
      <c r="K450" s="410"/>
      <c r="L450" s="483"/>
      <c r="M450" s="483"/>
      <c r="N450" s="192"/>
      <c r="O450" s="294"/>
      <c r="P450" s="194"/>
      <c r="Q450" s="194"/>
      <c r="R450" s="122"/>
    </row>
    <row r="451" spans="2:18" ht="13.5" customHeight="1">
      <c r="B451" s="783"/>
      <c r="C451" s="646"/>
      <c r="D451" s="646"/>
      <c r="E451" s="316" t="s">
        <v>18</v>
      </c>
      <c r="F451" s="197"/>
      <c r="G451" s="197"/>
      <c r="H451" s="312">
        <v>247.74299999999999</v>
      </c>
      <c r="I451" s="312">
        <v>21</v>
      </c>
      <c r="J451" s="197">
        <v>287.50299999999999</v>
      </c>
      <c r="K451" s="197">
        <v>239.41383999999999</v>
      </c>
      <c r="L451" s="264">
        <v>339.4</v>
      </c>
      <c r="M451" s="264">
        <v>252.41383999999999</v>
      </c>
      <c r="N451" s="261">
        <v>339.4</v>
      </c>
      <c r="O451" s="261">
        <v>339.4</v>
      </c>
      <c r="P451" s="312">
        <v>0</v>
      </c>
      <c r="Q451" s="312">
        <v>0</v>
      </c>
      <c r="R451" s="113"/>
    </row>
    <row r="452" spans="2:18" ht="13.5" customHeight="1">
      <c r="B452" s="783"/>
      <c r="C452" s="646"/>
      <c r="D452" s="646"/>
      <c r="E452" s="317" t="s">
        <v>19</v>
      </c>
      <c r="F452" s="184"/>
      <c r="G452" s="184"/>
      <c r="H452" s="313"/>
      <c r="I452" s="313"/>
      <c r="J452" s="405"/>
      <c r="K452" s="405"/>
      <c r="L452" s="482"/>
      <c r="M452" s="482"/>
      <c r="N452" s="261"/>
      <c r="O452" s="261"/>
      <c r="P452" s="203"/>
      <c r="Q452" s="203"/>
      <c r="R452" s="114"/>
    </row>
    <row r="453" spans="2:18" ht="13.5" customHeight="1">
      <c r="B453" s="783"/>
      <c r="C453" s="646"/>
      <c r="D453" s="646"/>
      <c r="E453" s="317" t="s">
        <v>29</v>
      </c>
      <c r="F453" s="184"/>
      <c r="G453" s="184"/>
      <c r="H453" s="313">
        <v>0</v>
      </c>
      <c r="I453" s="313">
        <v>0</v>
      </c>
      <c r="J453" s="405">
        <v>0</v>
      </c>
      <c r="K453" s="405">
        <v>0</v>
      </c>
      <c r="L453" s="482">
        <v>0</v>
      </c>
      <c r="M453" s="482">
        <v>0</v>
      </c>
      <c r="N453" s="261">
        <v>0</v>
      </c>
      <c r="O453" s="261">
        <v>0</v>
      </c>
      <c r="P453" s="203">
        <v>0</v>
      </c>
      <c r="Q453" s="203">
        <v>0</v>
      </c>
      <c r="R453" s="114"/>
    </row>
    <row r="454" spans="2:18" ht="13.5" customHeight="1">
      <c r="B454" s="783"/>
      <c r="C454" s="646"/>
      <c r="D454" s="646"/>
      <c r="E454" s="317" t="s">
        <v>20</v>
      </c>
      <c r="F454" s="184"/>
      <c r="G454" s="184"/>
      <c r="H454" s="313">
        <v>247.74299999999999</v>
      </c>
      <c r="I454" s="313">
        <v>21</v>
      </c>
      <c r="J454" s="184">
        <v>287.50299999999999</v>
      </c>
      <c r="K454" s="184">
        <v>239.41383999999999</v>
      </c>
      <c r="L454" s="264">
        <v>339.4</v>
      </c>
      <c r="M454" s="264">
        <v>252.41383999999999</v>
      </c>
      <c r="N454" s="261">
        <v>339.4</v>
      </c>
      <c r="O454" s="261">
        <v>339.4</v>
      </c>
      <c r="P454" s="203">
        <v>0</v>
      </c>
      <c r="Q454" s="203">
        <v>0</v>
      </c>
      <c r="R454" s="114"/>
    </row>
    <row r="455" spans="2:18" ht="13.5" customHeight="1">
      <c r="B455" s="783"/>
      <c r="C455" s="646"/>
      <c r="D455" s="646"/>
      <c r="E455" s="317" t="s">
        <v>34</v>
      </c>
      <c r="F455" s="184"/>
      <c r="G455" s="184"/>
      <c r="H455" s="313"/>
      <c r="I455" s="313"/>
      <c r="J455" s="405"/>
      <c r="K455" s="405"/>
      <c r="L455" s="482"/>
      <c r="M455" s="482"/>
      <c r="N455" s="261"/>
      <c r="O455" s="261"/>
      <c r="P455" s="203"/>
      <c r="Q455" s="203"/>
      <c r="R455" s="114"/>
    </row>
    <row r="456" spans="2:18" ht="13.5" customHeight="1">
      <c r="B456" s="783"/>
      <c r="C456" s="646"/>
      <c r="D456" s="646"/>
      <c r="E456" s="317" t="s">
        <v>70</v>
      </c>
      <c r="F456" s="184"/>
      <c r="G456" s="184"/>
      <c r="H456" s="313">
        <v>0</v>
      </c>
      <c r="I456" s="313">
        <v>0</v>
      </c>
      <c r="J456" s="405">
        <v>0</v>
      </c>
      <c r="K456" s="405">
        <v>0</v>
      </c>
      <c r="L456" s="482">
        <v>0</v>
      </c>
      <c r="M456" s="482">
        <v>0</v>
      </c>
      <c r="N456" s="261">
        <v>0</v>
      </c>
      <c r="O456" s="261">
        <v>0</v>
      </c>
      <c r="P456" s="203">
        <v>0</v>
      </c>
      <c r="Q456" s="203">
        <v>0</v>
      </c>
      <c r="R456" s="114"/>
    </row>
    <row r="457" spans="2:18" ht="13.5" customHeight="1" thickBot="1">
      <c r="B457" s="783"/>
      <c r="C457" s="646"/>
      <c r="D457" s="646"/>
      <c r="E457" s="318" t="s">
        <v>21</v>
      </c>
      <c r="F457" s="194"/>
      <c r="G457" s="194"/>
      <c r="H457" s="315"/>
      <c r="I457" s="315"/>
      <c r="J457" s="410"/>
      <c r="K457" s="410"/>
      <c r="L457" s="483"/>
      <c r="M457" s="483"/>
      <c r="N457" s="294"/>
      <c r="O457" s="294"/>
      <c r="P457" s="210"/>
      <c r="Q457" s="210"/>
      <c r="R457" s="115"/>
    </row>
    <row r="458" spans="2:18" s="165" customFormat="1" ht="13.5" customHeight="1">
      <c r="B458" s="783"/>
      <c r="C458" s="646"/>
      <c r="D458" s="646"/>
      <c r="E458" s="316" t="s">
        <v>18</v>
      </c>
      <c r="F458" s="197"/>
      <c r="G458" s="197"/>
      <c r="H458" s="312">
        <v>127.169</v>
      </c>
      <c r="I458" s="312">
        <v>77.55659</v>
      </c>
      <c r="J458" s="197">
        <v>281.00799999999998</v>
      </c>
      <c r="K458" s="197">
        <v>195.5607</v>
      </c>
      <c r="L458" s="184">
        <v>378.45</v>
      </c>
      <c r="M458" s="184">
        <v>344.58784000000003</v>
      </c>
      <c r="N458" s="261">
        <v>501.31662</v>
      </c>
      <c r="O458" s="261">
        <v>498.83301</v>
      </c>
      <c r="P458" s="312">
        <v>0</v>
      </c>
      <c r="Q458" s="312">
        <v>0</v>
      </c>
      <c r="R458" s="113"/>
    </row>
    <row r="459" spans="2:18" s="165" customFormat="1" ht="13.5" customHeight="1">
      <c r="B459" s="783"/>
      <c r="C459" s="646"/>
      <c r="D459" s="646"/>
      <c r="E459" s="317" t="s">
        <v>19</v>
      </c>
      <c r="F459" s="184"/>
      <c r="G459" s="184"/>
      <c r="H459" s="313"/>
      <c r="I459" s="313"/>
      <c r="J459" s="405"/>
      <c r="K459" s="405"/>
      <c r="L459" s="482"/>
      <c r="M459" s="482"/>
      <c r="N459" s="261"/>
      <c r="O459" s="261"/>
      <c r="P459" s="203"/>
      <c r="Q459" s="203"/>
      <c r="R459" s="114"/>
    </row>
    <row r="460" spans="2:18" s="165" customFormat="1" ht="13.5" customHeight="1">
      <c r="B460" s="783"/>
      <c r="C460" s="646"/>
      <c r="D460" s="646"/>
      <c r="E460" s="317" t="s">
        <v>29</v>
      </c>
      <c r="F460" s="184"/>
      <c r="G460" s="184"/>
      <c r="H460" s="313">
        <v>0</v>
      </c>
      <c r="I460" s="313">
        <v>0</v>
      </c>
      <c r="J460" s="405">
        <v>0</v>
      </c>
      <c r="K460" s="405">
        <v>0</v>
      </c>
      <c r="L460" s="482">
        <v>0</v>
      </c>
      <c r="M460" s="482">
        <v>0</v>
      </c>
      <c r="N460" s="261">
        <v>0</v>
      </c>
      <c r="O460" s="261">
        <v>0</v>
      </c>
      <c r="P460" s="203">
        <v>0</v>
      </c>
      <c r="Q460" s="203">
        <v>0</v>
      </c>
      <c r="R460" s="114"/>
    </row>
    <row r="461" spans="2:18" s="165" customFormat="1" ht="13.5" customHeight="1">
      <c r="B461" s="783"/>
      <c r="C461" s="646"/>
      <c r="D461" s="646"/>
      <c r="E461" s="317" t="s">
        <v>20</v>
      </c>
      <c r="F461" s="184"/>
      <c r="G461" s="184"/>
      <c r="H461" s="313">
        <v>127.169</v>
      </c>
      <c r="I461" s="313">
        <v>77.55659</v>
      </c>
      <c r="J461" s="184">
        <v>281.00799999999998</v>
      </c>
      <c r="K461" s="184">
        <v>195.5607</v>
      </c>
      <c r="L461" s="184">
        <v>378.45</v>
      </c>
      <c r="M461" s="184">
        <v>344.58784000000003</v>
      </c>
      <c r="N461" s="261">
        <v>501.31662</v>
      </c>
      <c r="O461" s="261">
        <v>498.83301</v>
      </c>
      <c r="P461" s="203">
        <v>0</v>
      </c>
      <c r="Q461" s="203">
        <v>0</v>
      </c>
      <c r="R461" s="114"/>
    </row>
    <row r="462" spans="2:18" s="165" customFormat="1" ht="13.5" customHeight="1">
      <c r="B462" s="783"/>
      <c r="C462" s="646"/>
      <c r="D462" s="646"/>
      <c r="E462" s="317" t="s">
        <v>34</v>
      </c>
      <c r="F462" s="184"/>
      <c r="G462" s="184"/>
      <c r="H462" s="313"/>
      <c r="I462" s="313"/>
      <c r="J462" s="405"/>
      <c r="K462" s="405"/>
      <c r="L462" s="482"/>
      <c r="M462" s="482"/>
      <c r="N462" s="261"/>
      <c r="O462" s="261"/>
      <c r="P462" s="203"/>
      <c r="Q462" s="203"/>
      <c r="R462" s="114"/>
    </row>
    <row r="463" spans="2:18" s="165" customFormat="1" ht="13.5" customHeight="1">
      <c r="B463" s="783"/>
      <c r="C463" s="646"/>
      <c r="D463" s="646"/>
      <c r="E463" s="317" t="s">
        <v>70</v>
      </c>
      <c r="F463" s="184"/>
      <c r="G463" s="184"/>
      <c r="H463" s="313">
        <v>0</v>
      </c>
      <c r="I463" s="313">
        <v>0</v>
      </c>
      <c r="J463" s="405">
        <v>0</v>
      </c>
      <c r="K463" s="405">
        <v>0</v>
      </c>
      <c r="L463" s="482">
        <v>0</v>
      </c>
      <c r="M463" s="482">
        <v>0</v>
      </c>
      <c r="N463" s="261">
        <v>0</v>
      </c>
      <c r="O463" s="261">
        <v>0</v>
      </c>
      <c r="P463" s="203">
        <v>0</v>
      </c>
      <c r="Q463" s="203">
        <v>0</v>
      </c>
      <c r="R463" s="114"/>
    </row>
    <row r="464" spans="2:18" s="165" customFormat="1" ht="13.5" customHeight="1" thickBot="1">
      <c r="B464" s="784"/>
      <c r="C464" s="748"/>
      <c r="D464" s="748"/>
      <c r="E464" s="318" t="s">
        <v>21</v>
      </c>
      <c r="F464" s="194"/>
      <c r="G464" s="194"/>
      <c r="H464" s="315"/>
      <c r="I464" s="315"/>
      <c r="J464" s="410"/>
      <c r="K464" s="410"/>
      <c r="L464" s="483"/>
      <c r="M464" s="483"/>
      <c r="N464" s="294"/>
      <c r="O464" s="294"/>
      <c r="P464" s="210"/>
      <c r="Q464" s="210"/>
      <c r="R464" s="115"/>
    </row>
    <row r="465" spans="2:18" s="177" customFormat="1" ht="13.5" customHeight="1">
      <c r="B465" s="819" t="s">
        <v>556</v>
      </c>
      <c r="C465" s="814" t="s">
        <v>134</v>
      </c>
      <c r="D465" s="814" t="s">
        <v>579</v>
      </c>
      <c r="E465" s="276" t="s">
        <v>18</v>
      </c>
      <c r="F465" s="288">
        <v>0</v>
      </c>
      <c r="G465" s="288">
        <v>0</v>
      </c>
      <c r="H465" s="187">
        <f>H467+H468+H470</f>
        <v>64.075999999999993</v>
      </c>
      <c r="I465" s="187">
        <f t="shared" ref="I465:Q465" si="263">I467+I468+I470</f>
        <v>0</v>
      </c>
      <c r="J465" s="187">
        <f t="shared" ref="J465:K465" si="264">J467+J468+J470</f>
        <v>64.075999999999993</v>
      </c>
      <c r="K465" s="187">
        <f t="shared" si="264"/>
        <v>0</v>
      </c>
      <c r="L465" s="187">
        <f t="shared" ref="L465:M465" si="265">L467+L468+L470</f>
        <v>64.075999999999993</v>
      </c>
      <c r="M465" s="187">
        <f t="shared" si="265"/>
        <v>0</v>
      </c>
      <c r="N465" s="187">
        <f t="shared" si="263"/>
        <v>0</v>
      </c>
      <c r="O465" s="187">
        <f t="shared" ref="O465" si="266">O467+O468+O470</f>
        <v>0</v>
      </c>
      <c r="P465" s="187">
        <f t="shared" si="263"/>
        <v>63.423000000000002</v>
      </c>
      <c r="Q465" s="187">
        <f t="shared" si="263"/>
        <v>66.346999999999994</v>
      </c>
      <c r="R465" s="802"/>
    </row>
    <row r="466" spans="2:18" s="177" customFormat="1" ht="13.5" customHeight="1">
      <c r="B466" s="820"/>
      <c r="C466" s="763"/>
      <c r="D466" s="763"/>
      <c r="E466" s="262" t="s">
        <v>19</v>
      </c>
      <c r="F466" s="84"/>
      <c r="G466" s="84"/>
      <c r="H466" s="188"/>
      <c r="I466" s="188"/>
      <c r="J466" s="188"/>
      <c r="K466" s="188"/>
      <c r="L466" s="188"/>
      <c r="M466" s="188"/>
      <c r="N466" s="188"/>
      <c r="O466" s="188"/>
      <c r="P466" s="188"/>
      <c r="Q466" s="188"/>
      <c r="R466" s="803"/>
    </row>
    <row r="467" spans="2:18" s="177" customFormat="1" ht="13.5" customHeight="1">
      <c r="B467" s="820"/>
      <c r="C467" s="763"/>
      <c r="D467" s="763"/>
      <c r="E467" s="262" t="s">
        <v>29</v>
      </c>
      <c r="F467" s="84">
        <v>0</v>
      </c>
      <c r="G467" s="84">
        <v>0</v>
      </c>
      <c r="H467" s="188">
        <f>H474</f>
        <v>0</v>
      </c>
      <c r="I467" s="188">
        <f t="shared" ref="I467:Q467" si="267">I474</f>
        <v>0</v>
      </c>
      <c r="J467" s="188">
        <f t="shared" ref="J467:K467" si="268">J474</f>
        <v>0</v>
      </c>
      <c r="K467" s="188">
        <f t="shared" si="268"/>
        <v>0</v>
      </c>
      <c r="L467" s="188">
        <f t="shared" ref="L467:M467" si="269">L474</f>
        <v>0</v>
      </c>
      <c r="M467" s="188">
        <f t="shared" si="269"/>
        <v>0</v>
      </c>
      <c r="N467" s="188">
        <f t="shared" si="267"/>
        <v>0</v>
      </c>
      <c r="O467" s="188">
        <f t="shared" ref="O467" si="270">O474</f>
        <v>0</v>
      </c>
      <c r="P467" s="188">
        <f t="shared" si="267"/>
        <v>0</v>
      </c>
      <c r="Q467" s="188">
        <f t="shared" si="267"/>
        <v>0</v>
      </c>
      <c r="R467" s="803"/>
    </row>
    <row r="468" spans="2:18" s="177" customFormat="1" ht="13.5" customHeight="1">
      <c r="B468" s="820"/>
      <c r="C468" s="763"/>
      <c r="D468" s="763"/>
      <c r="E468" s="262" t="s">
        <v>20</v>
      </c>
      <c r="F468" s="84">
        <v>0</v>
      </c>
      <c r="G468" s="84">
        <v>0</v>
      </c>
      <c r="H468" s="188">
        <f>H475</f>
        <v>0</v>
      </c>
      <c r="I468" s="188">
        <f t="shared" ref="I468:Q468" si="271">I475</f>
        <v>0</v>
      </c>
      <c r="J468" s="188">
        <f t="shared" ref="J468:K468" si="272">J475</f>
        <v>0</v>
      </c>
      <c r="K468" s="188">
        <f t="shared" si="272"/>
        <v>0</v>
      </c>
      <c r="L468" s="188">
        <f t="shared" ref="L468:M468" si="273">L475</f>
        <v>0</v>
      </c>
      <c r="M468" s="188">
        <f t="shared" si="273"/>
        <v>0</v>
      </c>
      <c r="N468" s="188">
        <f t="shared" si="271"/>
        <v>0</v>
      </c>
      <c r="O468" s="188">
        <f t="shared" ref="O468" si="274">O475</f>
        <v>0</v>
      </c>
      <c r="P468" s="188">
        <f t="shared" si="271"/>
        <v>0</v>
      </c>
      <c r="Q468" s="188">
        <f t="shared" si="271"/>
        <v>0</v>
      </c>
      <c r="R468" s="803"/>
    </row>
    <row r="469" spans="2:18" s="177" customFormat="1" ht="13.5" customHeight="1">
      <c r="B469" s="820"/>
      <c r="C469" s="763"/>
      <c r="D469" s="763"/>
      <c r="E469" s="262" t="s">
        <v>34</v>
      </c>
      <c r="F469" s="84"/>
      <c r="G469" s="84"/>
      <c r="H469" s="188"/>
      <c r="I469" s="188"/>
      <c r="J469" s="188"/>
      <c r="K469" s="188"/>
      <c r="L469" s="188"/>
      <c r="M469" s="188"/>
      <c r="N469" s="188"/>
      <c r="O469" s="188"/>
      <c r="P469" s="188"/>
      <c r="Q469" s="188"/>
      <c r="R469" s="803"/>
    </row>
    <row r="470" spans="2:18" s="177" customFormat="1" ht="13.5" customHeight="1">
      <c r="B470" s="820"/>
      <c r="C470" s="763"/>
      <c r="D470" s="763"/>
      <c r="E470" s="262" t="s">
        <v>70</v>
      </c>
      <c r="F470" s="84">
        <v>0</v>
      </c>
      <c r="G470" s="84">
        <v>0</v>
      </c>
      <c r="H470" s="188">
        <f>H477</f>
        <v>64.075999999999993</v>
      </c>
      <c r="I470" s="188">
        <f t="shared" ref="I470:Q470" si="275">I477</f>
        <v>0</v>
      </c>
      <c r="J470" s="188">
        <f t="shared" ref="J470:K470" si="276">J477</f>
        <v>64.075999999999993</v>
      </c>
      <c r="K470" s="188">
        <f t="shared" si="276"/>
        <v>0</v>
      </c>
      <c r="L470" s="188">
        <f t="shared" ref="L470:M470" si="277">L477</f>
        <v>64.075999999999993</v>
      </c>
      <c r="M470" s="188">
        <f t="shared" si="277"/>
        <v>0</v>
      </c>
      <c r="N470" s="188">
        <f t="shared" si="275"/>
        <v>0</v>
      </c>
      <c r="O470" s="188">
        <f t="shared" ref="O470" si="278">O477</f>
        <v>0</v>
      </c>
      <c r="P470" s="188">
        <f t="shared" si="275"/>
        <v>63.423000000000002</v>
      </c>
      <c r="Q470" s="188">
        <f t="shared" si="275"/>
        <v>66.346999999999994</v>
      </c>
      <c r="R470" s="803"/>
    </row>
    <row r="471" spans="2:18" s="177" customFormat="1" ht="13.5" customHeight="1" thickBot="1">
      <c r="B471" s="821"/>
      <c r="C471" s="764"/>
      <c r="D471" s="764"/>
      <c r="E471" s="284" t="s">
        <v>21</v>
      </c>
      <c r="F471" s="192"/>
      <c r="G471" s="192"/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804"/>
    </row>
    <row r="472" spans="2:18" s="177" customFormat="1" ht="13.5" customHeight="1">
      <c r="B472" s="781"/>
      <c r="C472" s="759" t="s">
        <v>96</v>
      </c>
      <c r="D472" s="761" t="s">
        <v>189</v>
      </c>
      <c r="E472" s="189" t="s">
        <v>18</v>
      </c>
      <c r="F472" s="197"/>
      <c r="G472" s="197"/>
      <c r="H472" s="312">
        <v>64.075999999999993</v>
      </c>
      <c r="I472" s="312">
        <v>0</v>
      </c>
      <c r="J472" s="184">
        <v>64.075999999999993</v>
      </c>
      <c r="K472" s="184">
        <v>0</v>
      </c>
      <c r="L472" s="184">
        <v>64.075999999999993</v>
      </c>
      <c r="M472" s="184">
        <v>0</v>
      </c>
      <c r="N472" s="261">
        <v>0</v>
      </c>
      <c r="O472" s="494">
        <v>0</v>
      </c>
      <c r="P472" s="189">
        <v>63.423000000000002</v>
      </c>
      <c r="Q472" s="189">
        <v>66.346999999999994</v>
      </c>
      <c r="R472" s="120"/>
    </row>
    <row r="473" spans="2:18" s="177" customFormat="1" ht="13.5" customHeight="1">
      <c r="B473" s="782"/>
      <c r="C473" s="760"/>
      <c r="D473" s="753"/>
      <c r="E473" s="186" t="s">
        <v>19</v>
      </c>
      <c r="F473" s="184"/>
      <c r="G473" s="184"/>
      <c r="H473" s="313"/>
      <c r="I473" s="313"/>
      <c r="J473" s="405"/>
      <c r="K473" s="405"/>
      <c r="L473" s="482"/>
      <c r="M473" s="482"/>
      <c r="N473" s="261"/>
      <c r="O473" s="261"/>
      <c r="P473" s="184"/>
      <c r="Q473" s="184"/>
      <c r="R473" s="121"/>
    </row>
    <row r="474" spans="2:18" s="177" customFormat="1" ht="13.5" customHeight="1">
      <c r="B474" s="782"/>
      <c r="C474" s="760"/>
      <c r="D474" s="753"/>
      <c r="E474" s="186" t="s">
        <v>29</v>
      </c>
      <c r="F474" s="184"/>
      <c r="G474" s="184"/>
      <c r="H474" s="313">
        <v>0</v>
      </c>
      <c r="I474" s="313">
        <v>0</v>
      </c>
      <c r="J474" s="405">
        <v>0</v>
      </c>
      <c r="K474" s="405">
        <v>0</v>
      </c>
      <c r="L474" s="482">
        <v>0</v>
      </c>
      <c r="M474" s="482">
        <v>0</v>
      </c>
      <c r="N474" s="261">
        <v>0</v>
      </c>
      <c r="O474" s="261">
        <v>0</v>
      </c>
      <c r="P474" s="184">
        <v>0</v>
      </c>
      <c r="Q474" s="184">
        <v>0</v>
      </c>
      <c r="R474" s="121"/>
    </row>
    <row r="475" spans="2:18" s="177" customFormat="1" ht="13.5" customHeight="1">
      <c r="B475" s="782"/>
      <c r="C475" s="760"/>
      <c r="D475" s="753"/>
      <c r="E475" s="186" t="s">
        <v>20</v>
      </c>
      <c r="F475" s="184"/>
      <c r="G475" s="184"/>
      <c r="H475" s="313">
        <v>0</v>
      </c>
      <c r="I475" s="313">
        <v>0</v>
      </c>
      <c r="J475" s="405">
        <v>0</v>
      </c>
      <c r="K475" s="405">
        <v>0</v>
      </c>
      <c r="L475" s="482">
        <v>0</v>
      </c>
      <c r="M475" s="482">
        <v>0</v>
      </c>
      <c r="N475" s="261">
        <v>0</v>
      </c>
      <c r="O475" s="261">
        <v>0</v>
      </c>
      <c r="P475" s="184">
        <v>0</v>
      </c>
      <c r="Q475" s="184">
        <v>0</v>
      </c>
      <c r="R475" s="121"/>
    </row>
    <row r="476" spans="2:18" s="177" customFormat="1" ht="13.5" customHeight="1">
      <c r="B476" s="782"/>
      <c r="C476" s="760"/>
      <c r="D476" s="753"/>
      <c r="E476" s="186" t="s">
        <v>34</v>
      </c>
      <c r="F476" s="184"/>
      <c r="G476" s="184"/>
      <c r="H476" s="313"/>
      <c r="I476" s="313"/>
      <c r="J476" s="405"/>
      <c r="K476" s="405"/>
      <c r="L476" s="482"/>
      <c r="M476" s="482"/>
      <c r="N476" s="261"/>
      <c r="O476" s="261"/>
      <c r="P476" s="184"/>
      <c r="Q476" s="184"/>
      <c r="R476" s="121"/>
    </row>
    <row r="477" spans="2:18" s="177" customFormat="1" ht="13.5" customHeight="1">
      <c r="B477" s="782"/>
      <c r="C477" s="760"/>
      <c r="D477" s="753"/>
      <c r="E477" s="186" t="s">
        <v>70</v>
      </c>
      <c r="F477" s="184"/>
      <c r="G477" s="184"/>
      <c r="H477" s="313">
        <v>64.075999999999993</v>
      </c>
      <c r="I477" s="313">
        <v>0</v>
      </c>
      <c r="J477" s="184">
        <v>64.075999999999993</v>
      </c>
      <c r="K477" s="184">
        <v>0</v>
      </c>
      <c r="L477" s="184">
        <v>64.075999999999993</v>
      </c>
      <c r="M477" s="184">
        <v>0</v>
      </c>
      <c r="N477" s="261">
        <v>0</v>
      </c>
      <c r="O477" s="261">
        <v>0</v>
      </c>
      <c r="P477" s="184">
        <v>63.423000000000002</v>
      </c>
      <c r="Q477" s="184">
        <v>66.346999999999994</v>
      </c>
      <c r="R477" s="121"/>
    </row>
    <row r="478" spans="2:18" s="177" customFormat="1" ht="13.5" customHeight="1" thickBot="1">
      <c r="B478" s="797"/>
      <c r="C478" s="809"/>
      <c r="D478" s="768"/>
      <c r="E478" s="190" t="s">
        <v>21</v>
      </c>
      <c r="F478" s="253"/>
      <c r="G478" s="194"/>
      <c r="H478" s="283"/>
      <c r="I478" s="283"/>
      <c r="J478" s="410"/>
      <c r="K478" s="410"/>
      <c r="L478" s="483"/>
      <c r="M478" s="483"/>
      <c r="N478" s="192"/>
      <c r="O478" s="294"/>
      <c r="P478" s="194"/>
      <c r="Q478" s="194"/>
      <c r="R478" s="122"/>
    </row>
    <row r="479" spans="2:18" ht="13.5" customHeight="1">
      <c r="B479" s="788">
        <v>5</v>
      </c>
      <c r="C479" s="785" t="s">
        <v>105</v>
      </c>
      <c r="D479" s="785" t="s">
        <v>427</v>
      </c>
      <c r="E479" s="296" t="s">
        <v>18</v>
      </c>
      <c r="F479" s="297">
        <f>F481+F482+F484</f>
        <v>303.24</v>
      </c>
      <c r="G479" s="297">
        <f>G481+G482+G484</f>
        <v>303.24</v>
      </c>
      <c r="H479" s="297">
        <f>H481+H482+H484</f>
        <v>271.75</v>
      </c>
      <c r="I479" s="297">
        <f t="shared" ref="I479" si="279">I481+I482+I484</f>
        <v>241.31028000000001</v>
      </c>
      <c r="J479" s="297">
        <f t="shared" ref="J479:K479" si="280">J481+J482+J484</f>
        <v>318</v>
      </c>
      <c r="K479" s="297">
        <f t="shared" si="280"/>
        <v>261.31027999999998</v>
      </c>
      <c r="L479" s="297">
        <f t="shared" ref="L479:M479" si="281">L481+L482+L484</f>
        <v>386.50844000000001</v>
      </c>
      <c r="M479" s="297">
        <f t="shared" si="281"/>
        <v>327.66872000000001</v>
      </c>
      <c r="N479" s="297">
        <f>N481+N482+N484</f>
        <v>494.09872000000001</v>
      </c>
      <c r="O479" s="297">
        <f>O481+O482+O484</f>
        <v>494.09872000000001</v>
      </c>
      <c r="P479" s="297">
        <f t="shared" ref="P479:Q479" si="282">P481+P482+P484</f>
        <v>500</v>
      </c>
      <c r="Q479" s="297">
        <f t="shared" si="282"/>
        <v>500</v>
      </c>
      <c r="R479" s="801" t="s">
        <v>869</v>
      </c>
    </row>
    <row r="480" spans="2:18" ht="13.5" customHeight="1">
      <c r="B480" s="789"/>
      <c r="C480" s="786"/>
      <c r="D480" s="786"/>
      <c r="E480" s="274" t="s">
        <v>19</v>
      </c>
      <c r="F480" s="260"/>
      <c r="G480" s="260"/>
      <c r="H480" s="260"/>
      <c r="I480" s="260"/>
      <c r="J480" s="260"/>
      <c r="K480" s="260"/>
      <c r="L480" s="260"/>
      <c r="M480" s="260"/>
      <c r="N480" s="260"/>
      <c r="O480" s="260"/>
      <c r="P480" s="260"/>
      <c r="Q480" s="260"/>
      <c r="R480" s="801"/>
    </row>
    <row r="481" spans="2:18" ht="13.5" customHeight="1">
      <c r="B481" s="789"/>
      <c r="C481" s="786"/>
      <c r="D481" s="786"/>
      <c r="E481" s="274" t="s">
        <v>29</v>
      </c>
      <c r="F481" s="260">
        <v>0</v>
      </c>
      <c r="G481" s="260">
        <v>0</v>
      </c>
      <c r="H481" s="260">
        <f>H488+H509</f>
        <v>0</v>
      </c>
      <c r="I481" s="260">
        <f t="shared" ref="I481" si="283">I488+I509</f>
        <v>0</v>
      </c>
      <c r="J481" s="260">
        <f t="shared" ref="J481:K481" si="284">J488+J509</f>
        <v>0</v>
      </c>
      <c r="K481" s="260">
        <f t="shared" si="284"/>
        <v>0</v>
      </c>
      <c r="L481" s="260">
        <f t="shared" ref="L481:M481" si="285">L488+L509</f>
        <v>0</v>
      </c>
      <c r="M481" s="260">
        <f t="shared" si="285"/>
        <v>0</v>
      </c>
      <c r="N481" s="260">
        <f>N488+N509</f>
        <v>0</v>
      </c>
      <c r="O481" s="260">
        <f>O488+O509</f>
        <v>0</v>
      </c>
      <c r="P481" s="260">
        <f t="shared" ref="P481:Q481" si="286">P488+P509</f>
        <v>0</v>
      </c>
      <c r="Q481" s="260">
        <f t="shared" si="286"/>
        <v>0</v>
      </c>
      <c r="R481" s="801"/>
    </row>
    <row r="482" spans="2:18" ht="13.5" customHeight="1">
      <c r="B482" s="789"/>
      <c r="C482" s="786"/>
      <c r="D482" s="786"/>
      <c r="E482" s="274" t="s">
        <v>20</v>
      </c>
      <c r="F482" s="260">
        <v>0</v>
      </c>
      <c r="G482" s="260">
        <v>0</v>
      </c>
      <c r="H482" s="260">
        <f>H489+H510</f>
        <v>0</v>
      </c>
      <c r="I482" s="260">
        <f t="shared" ref="I482" si="287">I489+I510</f>
        <v>0</v>
      </c>
      <c r="J482" s="260">
        <f t="shared" ref="J482:K482" si="288">J489+J510</f>
        <v>0</v>
      </c>
      <c r="K482" s="260">
        <f t="shared" si="288"/>
        <v>0</v>
      </c>
      <c r="L482" s="260">
        <f t="shared" ref="L482:M482" si="289">L489+L510</f>
        <v>0</v>
      </c>
      <c r="M482" s="260">
        <f t="shared" si="289"/>
        <v>0</v>
      </c>
      <c r="N482" s="260">
        <f>N489+N510</f>
        <v>0</v>
      </c>
      <c r="O482" s="260">
        <f>O489+O510</f>
        <v>0</v>
      </c>
      <c r="P482" s="260">
        <f t="shared" ref="P482:Q482" si="290">P489+P510</f>
        <v>0</v>
      </c>
      <c r="Q482" s="260">
        <f t="shared" si="290"/>
        <v>0</v>
      </c>
      <c r="R482" s="801"/>
    </row>
    <row r="483" spans="2:18" ht="13.5" customHeight="1">
      <c r="B483" s="789"/>
      <c r="C483" s="786"/>
      <c r="D483" s="786"/>
      <c r="E483" s="274" t="s">
        <v>34</v>
      </c>
      <c r="F483" s="260"/>
      <c r="G483" s="260"/>
      <c r="H483" s="260"/>
      <c r="I483" s="260"/>
      <c r="J483" s="260"/>
      <c r="K483" s="260"/>
      <c r="L483" s="260"/>
      <c r="M483" s="260"/>
      <c r="N483" s="260"/>
      <c r="O483" s="260"/>
      <c r="P483" s="260"/>
      <c r="Q483" s="260"/>
      <c r="R483" s="801"/>
    </row>
    <row r="484" spans="2:18" ht="13.5" customHeight="1">
      <c r="B484" s="789"/>
      <c r="C484" s="786"/>
      <c r="D484" s="786"/>
      <c r="E484" s="274" t="s">
        <v>70</v>
      </c>
      <c r="F484" s="260">
        <f>F491+F512</f>
        <v>303.24</v>
      </c>
      <c r="G484" s="260">
        <f>G491+G512</f>
        <v>303.24</v>
      </c>
      <c r="H484" s="260">
        <f>H491+H512</f>
        <v>271.75</v>
      </c>
      <c r="I484" s="260">
        <f t="shared" ref="I484" si="291">I491+I512</f>
        <v>241.31028000000001</v>
      </c>
      <c r="J484" s="260">
        <f t="shared" ref="J484:K484" si="292">J491+J512</f>
        <v>318</v>
      </c>
      <c r="K484" s="260">
        <f t="shared" si="292"/>
        <v>261.31027999999998</v>
      </c>
      <c r="L484" s="260">
        <f t="shared" ref="L484:M484" si="293">L491+L512</f>
        <v>386.50844000000001</v>
      </c>
      <c r="M484" s="260">
        <f t="shared" si="293"/>
        <v>327.66872000000001</v>
      </c>
      <c r="N484" s="260">
        <f>N491+N512</f>
        <v>494.09872000000001</v>
      </c>
      <c r="O484" s="260">
        <f>O491+O512</f>
        <v>494.09872000000001</v>
      </c>
      <c r="P484" s="260">
        <f t="shared" ref="P484:Q484" si="294">P491+P512</f>
        <v>500</v>
      </c>
      <c r="Q484" s="260">
        <f t="shared" si="294"/>
        <v>500</v>
      </c>
      <c r="R484" s="801"/>
    </row>
    <row r="485" spans="2:18" ht="13.5" customHeight="1" thickBot="1">
      <c r="B485" s="790"/>
      <c r="C485" s="787"/>
      <c r="D485" s="787"/>
      <c r="E485" s="293" t="s">
        <v>21</v>
      </c>
      <c r="F485" s="267"/>
      <c r="G485" s="267"/>
      <c r="H485" s="267"/>
      <c r="I485" s="267"/>
      <c r="J485" s="267"/>
      <c r="K485" s="267"/>
      <c r="L485" s="267"/>
      <c r="M485" s="267"/>
      <c r="N485" s="267"/>
      <c r="O485" s="267"/>
      <c r="P485" s="267"/>
      <c r="Q485" s="267"/>
      <c r="R485" s="729"/>
    </row>
    <row r="486" spans="2:18" ht="13.5" customHeight="1">
      <c r="B486" s="819" t="s">
        <v>197</v>
      </c>
      <c r="C486" s="814" t="s">
        <v>106</v>
      </c>
      <c r="D486" s="814" t="s">
        <v>191</v>
      </c>
      <c r="E486" s="494" t="s">
        <v>18</v>
      </c>
      <c r="F486" s="187">
        <v>303.24</v>
      </c>
      <c r="G486" s="187">
        <v>303.24</v>
      </c>
      <c r="H486" s="187">
        <f>H488+H489+H491</f>
        <v>271.75</v>
      </c>
      <c r="I486" s="187">
        <f t="shared" ref="I486:Q486" si="295">I488+I489+I491</f>
        <v>241.31028000000001</v>
      </c>
      <c r="J486" s="187">
        <f t="shared" ref="J486:K486" si="296">J488+J489+J491</f>
        <v>318</v>
      </c>
      <c r="K486" s="187">
        <f t="shared" si="296"/>
        <v>261.31027999999998</v>
      </c>
      <c r="L486" s="187">
        <f t="shared" ref="L486:M486" si="297">L488+L489+L491</f>
        <v>386.50844000000001</v>
      </c>
      <c r="M486" s="187">
        <f t="shared" si="297"/>
        <v>327.66872000000001</v>
      </c>
      <c r="N486" s="187">
        <f>N488+N489+N491</f>
        <v>490.09872000000001</v>
      </c>
      <c r="O486" s="187">
        <f>O488+O489+O491</f>
        <v>490.09872000000001</v>
      </c>
      <c r="P486" s="187">
        <f t="shared" si="295"/>
        <v>460</v>
      </c>
      <c r="Q486" s="187">
        <f t="shared" si="295"/>
        <v>460</v>
      </c>
      <c r="R486" s="802"/>
    </row>
    <row r="487" spans="2:18" ht="13.5" customHeight="1">
      <c r="B487" s="820"/>
      <c r="C487" s="763"/>
      <c r="D487" s="763"/>
      <c r="E487" s="495" t="s">
        <v>19</v>
      </c>
      <c r="F487" s="188"/>
      <c r="G487" s="188"/>
      <c r="H487" s="188"/>
      <c r="I487" s="188"/>
      <c r="J487" s="188"/>
      <c r="K487" s="188"/>
      <c r="L487" s="188"/>
      <c r="M487" s="188"/>
      <c r="N487" s="188"/>
      <c r="O487" s="188"/>
      <c r="P487" s="188"/>
      <c r="Q487" s="188"/>
      <c r="R487" s="803"/>
    </row>
    <row r="488" spans="2:18" ht="13.5" customHeight="1">
      <c r="B488" s="820"/>
      <c r="C488" s="763"/>
      <c r="D488" s="763"/>
      <c r="E488" s="495" t="s">
        <v>29</v>
      </c>
      <c r="F488" s="188">
        <v>0</v>
      </c>
      <c r="G488" s="188">
        <v>0</v>
      </c>
      <c r="H488" s="188">
        <f>H495</f>
        <v>0</v>
      </c>
      <c r="I488" s="188">
        <f t="shared" ref="I488:Q488" si="298">I495</f>
        <v>0</v>
      </c>
      <c r="J488" s="188">
        <f t="shared" ref="J488:K488" si="299">J495</f>
        <v>0</v>
      </c>
      <c r="K488" s="188">
        <f t="shared" si="299"/>
        <v>0</v>
      </c>
      <c r="L488" s="188">
        <f t="shared" ref="L488:M488" si="300">L495</f>
        <v>0</v>
      </c>
      <c r="M488" s="188">
        <f t="shared" si="300"/>
        <v>0</v>
      </c>
      <c r="N488" s="188">
        <f>N495+N502</f>
        <v>0</v>
      </c>
      <c r="O488" s="188">
        <f>O495+O502</f>
        <v>0</v>
      </c>
      <c r="P488" s="188">
        <f t="shared" si="298"/>
        <v>0</v>
      </c>
      <c r="Q488" s="188">
        <f t="shared" si="298"/>
        <v>0</v>
      </c>
      <c r="R488" s="803"/>
    </row>
    <row r="489" spans="2:18" ht="13.5" customHeight="1">
      <c r="B489" s="820"/>
      <c r="C489" s="763"/>
      <c r="D489" s="763"/>
      <c r="E489" s="495" t="s">
        <v>20</v>
      </c>
      <c r="F489" s="188">
        <v>0</v>
      </c>
      <c r="G489" s="188">
        <v>0</v>
      </c>
      <c r="H489" s="188">
        <f>H496</f>
        <v>0</v>
      </c>
      <c r="I489" s="188">
        <f t="shared" ref="I489:Q489" si="301">I496</f>
        <v>0</v>
      </c>
      <c r="J489" s="188">
        <f t="shared" ref="J489:K489" si="302">J496</f>
        <v>0</v>
      </c>
      <c r="K489" s="188">
        <f t="shared" si="302"/>
        <v>0</v>
      </c>
      <c r="L489" s="188">
        <f t="shared" ref="L489:M489" si="303">L496</f>
        <v>0</v>
      </c>
      <c r="M489" s="188">
        <f t="shared" si="303"/>
        <v>0</v>
      </c>
      <c r="N489" s="188">
        <f>N496+N503</f>
        <v>0</v>
      </c>
      <c r="O489" s="188">
        <f>O496+O503</f>
        <v>0</v>
      </c>
      <c r="P489" s="188">
        <f t="shared" si="301"/>
        <v>0</v>
      </c>
      <c r="Q489" s="188">
        <f t="shared" si="301"/>
        <v>0</v>
      </c>
      <c r="R489" s="803"/>
    </row>
    <row r="490" spans="2:18" ht="13.5" customHeight="1">
      <c r="B490" s="820"/>
      <c r="C490" s="763"/>
      <c r="D490" s="763"/>
      <c r="E490" s="495" t="s">
        <v>34</v>
      </c>
      <c r="F490" s="188"/>
      <c r="G490" s="188"/>
      <c r="H490" s="188"/>
      <c r="I490" s="188"/>
      <c r="J490" s="188"/>
      <c r="K490" s="188"/>
      <c r="L490" s="188"/>
      <c r="M490" s="188"/>
      <c r="N490" s="188"/>
      <c r="O490" s="188"/>
      <c r="P490" s="188"/>
      <c r="Q490" s="188"/>
      <c r="R490" s="803"/>
    </row>
    <row r="491" spans="2:18" ht="13.5" customHeight="1">
      <c r="B491" s="820"/>
      <c r="C491" s="763"/>
      <c r="D491" s="763"/>
      <c r="E491" s="495" t="s">
        <v>70</v>
      </c>
      <c r="F491" s="188">
        <v>303.24</v>
      </c>
      <c r="G491" s="188">
        <v>303.24</v>
      </c>
      <c r="H491" s="188">
        <f>H498</f>
        <v>271.75</v>
      </c>
      <c r="I491" s="188">
        <f t="shared" ref="I491:Q491" si="304">I498</f>
        <v>241.31028000000001</v>
      </c>
      <c r="J491" s="188">
        <f t="shared" ref="J491:K491" si="305">J498</f>
        <v>318</v>
      </c>
      <c r="K491" s="188">
        <f t="shared" si="305"/>
        <v>261.31027999999998</v>
      </c>
      <c r="L491" s="188">
        <f t="shared" ref="L491:M491" si="306">L498</f>
        <v>386.50844000000001</v>
      </c>
      <c r="M491" s="188">
        <f t="shared" si="306"/>
        <v>327.66872000000001</v>
      </c>
      <c r="N491" s="188">
        <f>N498+N505</f>
        <v>490.09872000000001</v>
      </c>
      <c r="O491" s="188">
        <f>O498+O505</f>
        <v>490.09872000000001</v>
      </c>
      <c r="P491" s="188">
        <f t="shared" si="304"/>
        <v>460</v>
      </c>
      <c r="Q491" s="188">
        <f t="shared" si="304"/>
        <v>460</v>
      </c>
      <c r="R491" s="803"/>
    </row>
    <row r="492" spans="2:18" ht="13.5" customHeight="1" thickBot="1">
      <c r="B492" s="821"/>
      <c r="C492" s="764"/>
      <c r="D492" s="764"/>
      <c r="E492" s="502" t="s">
        <v>21</v>
      </c>
      <c r="F492" s="191"/>
      <c r="G492" s="191"/>
      <c r="H492" s="191"/>
      <c r="I492" s="191"/>
      <c r="J492" s="191"/>
      <c r="K492" s="191"/>
      <c r="L492" s="191"/>
      <c r="M492" s="191"/>
      <c r="N492" s="191"/>
      <c r="O492" s="191"/>
      <c r="P492" s="191"/>
      <c r="Q492" s="191"/>
      <c r="R492" s="804"/>
    </row>
    <row r="493" spans="2:18" ht="13.5" customHeight="1">
      <c r="B493" s="773"/>
      <c r="C493" s="776" t="s">
        <v>102</v>
      </c>
      <c r="D493" s="771" t="s">
        <v>881</v>
      </c>
      <c r="E493" s="511" t="s">
        <v>18</v>
      </c>
      <c r="F493" s="195"/>
      <c r="G493" s="195"/>
      <c r="H493" s="481">
        <v>271.75</v>
      </c>
      <c r="I493" s="481">
        <v>241.31028000000001</v>
      </c>
      <c r="J493" s="195">
        <v>318</v>
      </c>
      <c r="K493" s="195">
        <v>261.31027999999998</v>
      </c>
      <c r="L493" s="195">
        <v>386.50844000000001</v>
      </c>
      <c r="M493" s="195">
        <v>327.66872000000001</v>
      </c>
      <c r="N493" s="352">
        <v>470.09872000000001</v>
      </c>
      <c r="O493" s="352">
        <v>470.09872000000001</v>
      </c>
      <c r="P493" s="205">
        <v>460</v>
      </c>
      <c r="Q493" s="205">
        <v>460</v>
      </c>
      <c r="R493" s="117"/>
    </row>
    <row r="494" spans="2:18" ht="13.5" customHeight="1">
      <c r="B494" s="774"/>
      <c r="C494" s="756"/>
      <c r="D494" s="753"/>
      <c r="E494" s="509" t="s">
        <v>19</v>
      </c>
      <c r="F494" s="184"/>
      <c r="G494" s="184"/>
      <c r="H494" s="482"/>
      <c r="I494" s="482"/>
      <c r="J494" s="482"/>
      <c r="K494" s="482"/>
      <c r="L494" s="482"/>
      <c r="M494" s="482"/>
      <c r="N494" s="261"/>
      <c r="O494" s="261"/>
      <c r="P494" s="203"/>
      <c r="Q494" s="203"/>
      <c r="R494" s="114"/>
    </row>
    <row r="495" spans="2:18" ht="13.5" customHeight="1">
      <c r="B495" s="774"/>
      <c r="C495" s="756"/>
      <c r="D495" s="753"/>
      <c r="E495" s="509" t="s">
        <v>29</v>
      </c>
      <c r="F495" s="184"/>
      <c r="G495" s="184"/>
      <c r="H495" s="482">
        <v>0</v>
      </c>
      <c r="I495" s="482">
        <v>0</v>
      </c>
      <c r="J495" s="482">
        <v>0</v>
      </c>
      <c r="K495" s="482">
        <v>0</v>
      </c>
      <c r="L495" s="482">
        <v>0</v>
      </c>
      <c r="M495" s="482">
        <v>0</v>
      </c>
      <c r="N495" s="261">
        <v>0</v>
      </c>
      <c r="O495" s="261">
        <v>0</v>
      </c>
      <c r="P495" s="203">
        <v>0</v>
      </c>
      <c r="Q495" s="203">
        <v>0</v>
      </c>
      <c r="R495" s="114"/>
    </row>
    <row r="496" spans="2:18" ht="13.5" customHeight="1">
      <c r="B496" s="774"/>
      <c r="C496" s="756"/>
      <c r="D496" s="753"/>
      <c r="E496" s="509" t="s">
        <v>20</v>
      </c>
      <c r="F496" s="184"/>
      <c r="G496" s="184"/>
      <c r="H496" s="482">
        <v>0</v>
      </c>
      <c r="I496" s="482">
        <v>0</v>
      </c>
      <c r="J496" s="482">
        <v>0</v>
      </c>
      <c r="K496" s="482">
        <v>0</v>
      </c>
      <c r="L496" s="482">
        <v>0</v>
      </c>
      <c r="M496" s="482">
        <v>0</v>
      </c>
      <c r="N496" s="261">
        <v>0</v>
      </c>
      <c r="O496" s="261">
        <v>0</v>
      </c>
      <c r="P496" s="203">
        <v>0</v>
      </c>
      <c r="Q496" s="203">
        <v>0</v>
      </c>
      <c r="R496" s="114"/>
    </row>
    <row r="497" spans="2:18" ht="13.5" customHeight="1">
      <c r="B497" s="774"/>
      <c r="C497" s="756"/>
      <c r="D497" s="753"/>
      <c r="E497" s="509" t="s">
        <v>34</v>
      </c>
      <c r="F497" s="184"/>
      <c r="G497" s="184"/>
      <c r="H497" s="482"/>
      <c r="I497" s="482"/>
      <c r="J497" s="482"/>
      <c r="K497" s="482"/>
      <c r="L497" s="482"/>
      <c r="M497" s="482"/>
      <c r="N497" s="261"/>
      <c r="O497" s="261"/>
      <c r="P497" s="203"/>
      <c r="Q497" s="203"/>
      <c r="R497" s="114"/>
    </row>
    <row r="498" spans="2:18" ht="13.5" customHeight="1">
      <c r="B498" s="774"/>
      <c r="C498" s="756"/>
      <c r="D498" s="753"/>
      <c r="E498" s="509" t="s">
        <v>70</v>
      </c>
      <c r="F498" s="184"/>
      <c r="G498" s="184"/>
      <c r="H498" s="482">
        <v>271.75</v>
      </c>
      <c r="I498" s="482">
        <v>241.31028000000001</v>
      </c>
      <c r="J498" s="184">
        <v>318</v>
      </c>
      <c r="K498" s="184">
        <v>261.31027999999998</v>
      </c>
      <c r="L498" s="184">
        <v>386.50844000000001</v>
      </c>
      <c r="M498" s="184">
        <v>327.66872000000001</v>
      </c>
      <c r="N498" s="261">
        <v>470.09872000000001</v>
      </c>
      <c r="O498" s="261">
        <v>470.09872000000001</v>
      </c>
      <c r="P498" s="203">
        <v>460</v>
      </c>
      <c r="Q498" s="203">
        <v>460</v>
      </c>
      <c r="R498" s="114"/>
    </row>
    <row r="499" spans="2:18" ht="13.5" customHeight="1" thickBot="1">
      <c r="B499" s="774"/>
      <c r="C499" s="756"/>
      <c r="D499" s="753"/>
      <c r="E499" s="510" t="s">
        <v>21</v>
      </c>
      <c r="F499" s="194"/>
      <c r="G499" s="194"/>
      <c r="H499" s="483"/>
      <c r="I499" s="483"/>
      <c r="J499" s="483"/>
      <c r="K499" s="483"/>
      <c r="L499" s="483"/>
      <c r="M499" s="483"/>
      <c r="N499" s="294"/>
      <c r="O499" s="294"/>
      <c r="P499" s="210"/>
      <c r="Q499" s="210"/>
      <c r="R499" s="115"/>
    </row>
    <row r="500" spans="2:18" s="476" customFormat="1" ht="13.5" customHeight="1">
      <c r="B500" s="751"/>
      <c r="C500" s="591"/>
      <c r="D500" s="591"/>
      <c r="E500" s="508" t="s">
        <v>18</v>
      </c>
      <c r="F500" s="197"/>
      <c r="G500" s="197"/>
      <c r="H500" s="489">
        <v>0</v>
      </c>
      <c r="I500" s="489">
        <v>0</v>
      </c>
      <c r="J500" s="489">
        <v>0</v>
      </c>
      <c r="K500" s="489">
        <v>0</v>
      </c>
      <c r="L500" s="489">
        <v>0</v>
      </c>
      <c r="M500" s="489">
        <v>0</v>
      </c>
      <c r="N500" s="261">
        <v>20</v>
      </c>
      <c r="O500" s="261">
        <v>20</v>
      </c>
      <c r="P500" s="203">
        <v>0</v>
      </c>
      <c r="Q500" s="203">
        <v>0</v>
      </c>
      <c r="R500" s="113"/>
    </row>
    <row r="501" spans="2:18" s="476" customFormat="1" ht="13.5" customHeight="1">
      <c r="B501" s="751"/>
      <c r="C501" s="591"/>
      <c r="D501" s="591"/>
      <c r="E501" s="509" t="s">
        <v>19</v>
      </c>
      <c r="F501" s="184"/>
      <c r="G501" s="184"/>
      <c r="H501" s="482"/>
      <c r="I501" s="482"/>
      <c r="J501" s="482"/>
      <c r="K501" s="482"/>
      <c r="L501" s="482"/>
      <c r="M501" s="482"/>
      <c r="N501" s="261"/>
      <c r="O501" s="261"/>
      <c r="P501" s="203"/>
      <c r="Q501" s="203"/>
      <c r="R501" s="114"/>
    </row>
    <row r="502" spans="2:18" s="476" customFormat="1" ht="13.5" customHeight="1">
      <c r="B502" s="751"/>
      <c r="C502" s="591"/>
      <c r="D502" s="591"/>
      <c r="E502" s="509" t="s">
        <v>29</v>
      </c>
      <c r="F502" s="184"/>
      <c r="G502" s="184"/>
      <c r="H502" s="482">
        <v>0</v>
      </c>
      <c r="I502" s="482">
        <v>0</v>
      </c>
      <c r="J502" s="482">
        <v>0</v>
      </c>
      <c r="K502" s="482">
        <v>0</v>
      </c>
      <c r="L502" s="482">
        <v>0</v>
      </c>
      <c r="M502" s="482">
        <v>0</v>
      </c>
      <c r="N502" s="261">
        <v>0</v>
      </c>
      <c r="O502" s="261">
        <v>0</v>
      </c>
      <c r="P502" s="203">
        <v>0</v>
      </c>
      <c r="Q502" s="203">
        <v>0</v>
      </c>
      <c r="R502" s="114"/>
    </row>
    <row r="503" spans="2:18" s="476" customFormat="1" ht="13.5" customHeight="1">
      <c r="B503" s="751"/>
      <c r="C503" s="591"/>
      <c r="D503" s="591"/>
      <c r="E503" s="509" t="s">
        <v>20</v>
      </c>
      <c r="F503" s="184"/>
      <c r="G503" s="184"/>
      <c r="H503" s="482">
        <v>0</v>
      </c>
      <c r="I503" s="482">
        <v>0</v>
      </c>
      <c r="J503" s="482">
        <v>0</v>
      </c>
      <c r="K503" s="482">
        <v>0</v>
      </c>
      <c r="L503" s="482">
        <v>0</v>
      </c>
      <c r="M503" s="482">
        <v>0</v>
      </c>
      <c r="N503" s="261">
        <v>0</v>
      </c>
      <c r="O503" s="261">
        <v>0</v>
      </c>
      <c r="P503" s="203">
        <v>0</v>
      </c>
      <c r="Q503" s="203">
        <v>0</v>
      </c>
      <c r="R503" s="114"/>
    </row>
    <row r="504" spans="2:18" s="476" customFormat="1" ht="13.5" customHeight="1">
      <c r="B504" s="751"/>
      <c r="C504" s="591"/>
      <c r="D504" s="591"/>
      <c r="E504" s="509" t="s">
        <v>34</v>
      </c>
      <c r="F504" s="184"/>
      <c r="G504" s="184"/>
      <c r="H504" s="482"/>
      <c r="I504" s="482"/>
      <c r="J504" s="482"/>
      <c r="K504" s="482"/>
      <c r="L504" s="482"/>
      <c r="M504" s="482"/>
      <c r="N504" s="261"/>
      <c r="O504" s="261"/>
      <c r="P504" s="203"/>
      <c r="Q504" s="203"/>
      <c r="R504" s="114"/>
    </row>
    <row r="505" spans="2:18" s="476" customFormat="1" ht="13.5" customHeight="1">
      <c r="B505" s="751"/>
      <c r="C505" s="591"/>
      <c r="D505" s="591"/>
      <c r="E505" s="509" t="s">
        <v>70</v>
      </c>
      <c r="F505" s="184"/>
      <c r="G505" s="184"/>
      <c r="H505" s="482">
        <v>0</v>
      </c>
      <c r="I505" s="482">
        <v>0</v>
      </c>
      <c r="J505" s="482">
        <v>0</v>
      </c>
      <c r="K505" s="482">
        <v>0</v>
      </c>
      <c r="L505" s="482">
        <v>0</v>
      </c>
      <c r="M505" s="482">
        <v>0</v>
      </c>
      <c r="N505" s="261">
        <v>20</v>
      </c>
      <c r="O505" s="261">
        <v>20</v>
      </c>
      <c r="P505" s="203">
        <v>0</v>
      </c>
      <c r="Q505" s="203">
        <v>0</v>
      </c>
      <c r="R505" s="114"/>
    </row>
    <row r="506" spans="2:18" s="476" customFormat="1" ht="13.5" customHeight="1" thickBot="1">
      <c r="B506" s="752"/>
      <c r="C506" s="754"/>
      <c r="D506" s="754"/>
      <c r="E506" s="510" t="s">
        <v>21</v>
      </c>
      <c r="F506" s="194"/>
      <c r="G506" s="194"/>
      <c r="H506" s="483"/>
      <c r="I506" s="483"/>
      <c r="J506" s="483"/>
      <c r="K506" s="483"/>
      <c r="L506" s="483"/>
      <c r="M506" s="483"/>
      <c r="N506" s="294"/>
      <c r="O506" s="294"/>
      <c r="P506" s="210"/>
      <c r="Q506" s="210"/>
      <c r="R506" s="115"/>
    </row>
    <row r="507" spans="2:18" s="109" customFormat="1" ht="13.5" customHeight="1">
      <c r="B507" s="815" t="s">
        <v>198</v>
      </c>
      <c r="C507" s="766" t="s">
        <v>98</v>
      </c>
      <c r="D507" s="766" t="s">
        <v>397</v>
      </c>
      <c r="E507" s="287" t="s">
        <v>18</v>
      </c>
      <c r="F507" s="198">
        <v>0</v>
      </c>
      <c r="G507" s="198">
        <v>0</v>
      </c>
      <c r="H507" s="198">
        <f>H509+H510+H512</f>
        <v>0</v>
      </c>
      <c r="I507" s="198">
        <f t="shared" ref="I507:Q507" si="307">I509+I510+I512</f>
        <v>0</v>
      </c>
      <c r="J507" s="198">
        <f t="shared" si="307"/>
        <v>0</v>
      </c>
      <c r="K507" s="198">
        <f t="shared" si="307"/>
        <v>0</v>
      </c>
      <c r="L507" s="198">
        <f t="shared" si="307"/>
        <v>0</v>
      </c>
      <c r="M507" s="198">
        <f t="shared" si="307"/>
        <v>0</v>
      </c>
      <c r="N507" s="198">
        <f t="shared" si="307"/>
        <v>4</v>
      </c>
      <c r="O507" s="198">
        <f t="shared" si="307"/>
        <v>4</v>
      </c>
      <c r="P507" s="198">
        <f t="shared" si="307"/>
        <v>40</v>
      </c>
      <c r="Q507" s="198">
        <f t="shared" si="307"/>
        <v>40</v>
      </c>
      <c r="R507" s="798"/>
    </row>
    <row r="508" spans="2:18" s="109" customFormat="1" ht="13.5" customHeight="1">
      <c r="B508" s="815"/>
      <c r="C508" s="766"/>
      <c r="D508" s="766"/>
      <c r="E508" s="262" t="s">
        <v>19</v>
      </c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799"/>
    </row>
    <row r="509" spans="2:18" s="109" customFormat="1" ht="13.5" customHeight="1">
      <c r="B509" s="815"/>
      <c r="C509" s="766"/>
      <c r="D509" s="766"/>
      <c r="E509" s="262" t="s">
        <v>29</v>
      </c>
      <c r="F509" s="84">
        <v>0</v>
      </c>
      <c r="G509" s="84">
        <v>0</v>
      </c>
      <c r="H509" s="84">
        <f>H516</f>
        <v>0</v>
      </c>
      <c r="I509" s="84">
        <f t="shared" ref="I509:Q509" si="308">I516</f>
        <v>0</v>
      </c>
      <c r="J509" s="84">
        <f t="shared" si="308"/>
        <v>0</v>
      </c>
      <c r="K509" s="84">
        <f t="shared" si="308"/>
        <v>0</v>
      </c>
      <c r="L509" s="84">
        <f t="shared" si="308"/>
        <v>0</v>
      </c>
      <c r="M509" s="84">
        <f t="shared" si="308"/>
        <v>0</v>
      </c>
      <c r="N509" s="84">
        <f t="shared" si="308"/>
        <v>0</v>
      </c>
      <c r="O509" s="84">
        <f t="shared" si="308"/>
        <v>0</v>
      </c>
      <c r="P509" s="84">
        <f t="shared" si="308"/>
        <v>0</v>
      </c>
      <c r="Q509" s="84">
        <f t="shared" si="308"/>
        <v>0</v>
      </c>
      <c r="R509" s="799"/>
    </row>
    <row r="510" spans="2:18" s="109" customFormat="1" ht="13.5" customHeight="1">
      <c r="B510" s="815"/>
      <c r="C510" s="766"/>
      <c r="D510" s="766"/>
      <c r="E510" s="262" t="s">
        <v>20</v>
      </c>
      <c r="F510" s="84">
        <v>0</v>
      </c>
      <c r="G510" s="84">
        <v>0</v>
      </c>
      <c r="H510" s="84">
        <f>H517</f>
        <v>0</v>
      </c>
      <c r="I510" s="84">
        <f t="shared" ref="I510:Q510" si="309">I517</f>
        <v>0</v>
      </c>
      <c r="J510" s="84">
        <f t="shared" si="309"/>
        <v>0</v>
      </c>
      <c r="K510" s="84">
        <f t="shared" si="309"/>
        <v>0</v>
      </c>
      <c r="L510" s="84">
        <f t="shared" si="309"/>
        <v>0</v>
      </c>
      <c r="M510" s="84">
        <f t="shared" si="309"/>
        <v>0</v>
      </c>
      <c r="N510" s="84">
        <f t="shared" si="309"/>
        <v>0</v>
      </c>
      <c r="O510" s="84">
        <f t="shared" si="309"/>
        <v>0</v>
      </c>
      <c r="P510" s="84">
        <f t="shared" si="309"/>
        <v>0</v>
      </c>
      <c r="Q510" s="84">
        <f t="shared" si="309"/>
        <v>0</v>
      </c>
      <c r="R510" s="799"/>
    </row>
    <row r="511" spans="2:18" s="109" customFormat="1" ht="13.5" customHeight="1">
      <c r="B511" s="815"/>
      <c r="C511" s="766"/>
      <c r="D511" s="766"/>
      <c r="E511" s="262" t="s">
        <v>34</v>
      </c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799"/>
    </row>
    <row r="512" spans="2:18" s="109" customFormat="1" ht="13.5" customHeight="1">
      <c r="B512" s="815"/>
      <c r="C512" s="766"/>
      <c r="D512" s="766"/>
      <c r="E512" s="262" t="s">
        <v>70</v>
      </c>
      <c r="F512" s="84">
        <v>0</v>
      </c>
      <c r="G512" s="84">
        <v>0</v>
      </c>
      <c r="H512" s="84">
        <f>H519</f>
        <v>0</v>
      </c>
      <c r="I512" s="84">
        <f t="shared" ref="I512:Q512" si="310">I519</f>
        <v>0</v>
      </c>
      <c r="J512" s="84">
        <f t="shared" si="310"/>
        <v>0</v>
      </c>
      <c r="K512" s="84">
        <f t="shared" si="310"/>
        <v>0</v>
      </c>
      <c r="L512" s="84">
        <f t="shared" si="310"/>
        <v>0</v>
      </c>
      <c r="M512" s="84">
        <f t="shared" si="310"/>
        <v>0</v>
      </c>
      <c r="N512" s="84">
        <f t="shared" si="310"/>
        <v>4</v>
      </c>
      <c r="O512" s="84">
        <f t="shared" si="310"/>
        <v>4</v>
      </c>
      <c r="P512" s="84">
        <f t="shared" si="310"/>
        <v>40</v>
      </c>
      <c r="Q512" s="84">
        <f t="shared" si="310"/>
        <v>40</v>
      </c>
      <c r="R512" s="799"/>
    </row>
    <row r="513" spans="2:18" s="109" customFormat="1" ht="13.5" customHeight="1" thickBot="1">
      <c r="B513" s="815"/>
      <c r="C513" s="766"/>
      <c r="D513" s="766"/>
      <c r="E513" s="496" t="s">
        <v>21</v>
      </c>
      <c r="F513" s="290"/>
      <c r="G513" s="290"/>
      <c r="H513" s="290"/>
      <c r="I513" s="290"/>
      <c r="J513" s="290"/>
      <c r="K513" s="290"/>
      <c r="L513" s="290"/>
      <c r="M513" s="290"/>
      <c r="N513" s="290"/>
      <c r="O513" s="290"/>
      <c r="P513" s="290"/>
      <c r="Q513" s="290"/>
      <c r="R513" s="799"/>
    </row>
    <row r="514" spans="2:18" s="476" customFormat="1" ht="13.5" customHeight="1">
      <c r="B514" s="781"/>
      <c r="C514" s="755" t="s">
        <v>102</v>
      </c>
      <c r="D514" s="759" t="s">
        <v>883</v>
      </c>
      <c r="E514" s="487" t="s">
        <v>18</v>
      </c>
      <c r="F514" s="197"/>
      <c r="G514" s="197"/>
      <c r="H514" s="197">
        <v>0</v>
      </c>
      <c r="I514" s="197">
        <v>0</v>
      </c>
      <c r="J514" s="197">
        <v>0</v>
      </c>
      <c r="K514" s="197">
        <v>0</v>
      </c>
      <c r="L514" s="197">
        <v>0</v>
      </c>
      <c r="M514" s="197">
        <v>0</v>
      </c>
      <c r="N514" s="351">
        <v>4</v>
      </c>
      <c r="O514" s="351">
        <v>4</v>
      </c>
      <c r="P514" s="197">
        <v>40</v>
      </c>
      <c r="Q514" s="197">
        <v>40</v>
      </c>
      <c r="R514" s="342"/>
    </row>
    <row r="515" spans="2:18" s="476" customFormat="1" ht="13.5" customHeight="1">
      <c r="B515" s="783"/>
      <c r="C515" s="756"/>
      <c r="D515" s="646"/>
      <c r="E515" s="485" t="s">
        <v>19</v>
      </c>
      <c r="F515" s="184"/>
      <c r="G515" s="184"/>
      <c r="H515" s="184"/>
      <c r="I515" s="184"/>
      <c r="J515" s="184"/>
      <c r="K515" s="184"/>
      <c r="L515" s="184"/>
      <c r="M515" s="184"/>
      <c r="N515" s="261"/>
      <c r="O515" s="261"/>
      <c r="P515" s="184"/>
      <c r="Q515" s="184"/>
      <c r="R515" s="343"/>
    </row>
    <row r="516" spans="2:18" s="476" customFormat="1" ht="13.5" customHeight="1">
      <c r="B516" s="783"/>
      <c r="C516" s="756"/>
      <c r="D516" s="646"/>
      <c r="E516" s="485" t="s">
        <v>29</v>
      </c>
      <c r="F516" s="184"/>
      <c r="G516" s="184"/>
      <c r="H516" s="184">
        <v>0</v>
      </c>
      <c r="I516" s="184">
        <v>0</v>
      </c>
      <c r="J516" s="184">
        <v>0</v>
      </c>
      <c r="K516" s="184">
        <v>0</v>
      </c>
      <c r="L516" s="184">
        <v>0</v>
      </c>
      <c r="M516" s="184">
        <v>0</v>
      </c>
      <c r="N516" s="261">
        <v>0</v>
      </c>
      <c r="O516" s="261">
        <v>0</v>
      </c>
      <c r="P516" s="184">
        <v>0</v>
      </c>
      <c r="Q516" s="184">
        <v>0</v>
      </c>
      <c r="R516" s="343"/>
    </row>
    <row r="517" spans="2:18" s="476" customFormat="1" ht="13.5" customHeight="1">
      <c r="B517" s="783"/>
      <c r="C517" s="756"/>
      <c r="D517" s="646"/>
      <c r="E517" s="485" t="s">
        <v>20</v>
      </c>
      <c r="F517" s="184"/>
      <c r="G517" s="184"/>
      <c r="H517" s="184">
        <v>0</v>
      </c>
      <c r="I517" s="184">
        <v>0</v>
      </c>
      <c r="J517" s="184">
        <v>0</v>
      </c>
      <c r="K517" s="184">
        <v>0</v>
      </c>
      <c r="L517" s="184">
        <v>0</v>
      </c>
      <c r="M517" s="184">
        <v>0</v>
      </c>
      <c r="N517" s="261">
        <v>0</v>
      </c>
      <c r="O517" s="261">
        <v>0</v>
      </c>
      <c r="P517" s="184">
        <v>0</v>
      </c>
      <c r="Q517" s="184">
        <v>0</v>
      </c>
      <c r="R517" s="343"/>
    </row>
    <row r="518" spans="2:18" s="476" customFormat="1" ht="13.5" customHeight="1">
      <c r="B518" s="783"/>
      <c r="C518" s="756"/>
      <c r="D518" s="646"/>
      <c r="E518" s="485" t="s">
        <v>34</v>
      </c>
      <c r="F518" s="184"/>
      <c r="G518" s="184"/>
      <c r="H518" s="184"/>
      <c r="I518" s="184"/>
      <c r="J518" s="184"/>
      <c r="K518" s="184"/>
      <c r="L518" s="184"/>
      <c r="M518" s="184"/>
      <c r="N518" s="261"/>
      <c r="O518" s="261"/>
      <c r="P518" s="184"/>
      <c r="Q518" s="184"/>
      <c r="R518" s="343"/>
    </row>
    <row r="519" spans="2:18" s="476" customFormat="1" ht="13.5" customHeight="1">
      <c r="B519" s="783"/>
      <c r="C519" s="756"/>
      <c r="D519" s="646"/>
      <c r="E519" s="485" t="s">
        <v>70</v>
      </c>
      <c r="F519" s="184"/>
      <c r="G519" s="184"/>
      <c r="H519" s="184">
        <v>0</v>
      </c>
      <c r="I519" s="184">
        <v>0</v>
      </c>
      <c r="J519" s="184">
        <v>0</v>
      </c>
      <c r="K519" s="184">
        <v>0</v>
      </c>
      <c r="L519" s="184">
        <v>0</v>
      </c>
      <c r="M519" s="184">
        <v>0</v>
      </c>
      <c r="N519" s="261">
        <v>4</v>
      </c>
      <c r="O519" s="261">
        <v>4</v>
      </c>
      <c r="P519" s="184">
        <v>40</v>
      </c>
      <c r="Q519" s="184">
        <v>40</v>
      </c>
      <c r="R519" s="343"/>
    </row>
    <row r="520" spans="2:18" s="476" customFormat="1" ht="13.5" customHeight="1" thickBot="1">
      <c r="B520" s="784"/>
      <c r="C520" s="777"/>
      <c r="D520" s="748"/>
      <c r="E520" s="486" t="s">
        <v>21</v>
      </c>
      <c r="F520" s="194"/>
      <c r="G520" s="194"/>
      <c r="H520" s="194"/>
      <c r="I520" s="194"/>
      <c r="J520" s="194"/>
      <c r="K520" s="194"/>
      <c r="L520" s="194"/>
      <c r="M520" s="194"/>
      <c r="N520" s="294"/>
      <c r="O520" s="294"/>
      <c r="P520" s="194"/>
      <c r="Q520" s="194"/>
      <c r="R520" s="344"/>
    </row>
    <row r="521" spans="2:18" ht="13.5" customHeight="1">
      <c r="B521" s="788">
        <v>6</v>
      </c>
      <c r="C521" s="785" t="s">
        <v>73</v>
      </c>
      <c r="D521" s="785" t="s">
        <v>209</v>
      </c>
      <c r="E521" s="491" t="s">
        <v>18</v>
      </c>
      <c r="F521" s="491">
        <f t="shared" ref="F521:G521" si="311">F523+F524+F526</f>
        <v>18833.87</v>
      </c>
      <c r="G521" s="491">
        <f t="shared" si="311"/>
        <v>15389.640000000001</v>
      </c>
      <c r="H521" s="491">
        <f>H523+H524+H526</f>
        <v>3055.50902</v>
      </c>
      <c r="I521" s="491">
        <f t="shared" ref="I521" si="312">I523+I524+I526</f>
        <v>1349.6601899999998</v>
      </c>
      <c r="J521" s="491">
        <f t="shared" ref="J521:N521" si="313">J523+J524+J526</f>
        <v>6105.2639299999992</v>
      </c>
      <c r="K521" s="491">
        <f t="shared" si="313"/>
        <v>3829.7641800000001</v>
      </c>
      <c r="L521" s="491">
        <f t="shared" ref="L521:M521" si="314">L523+L524+L526</f>
        <v>10276.507589999997</v>
      </c>
      <c r="M521" s="491">
        <f t="shared" si="314"/>
        <v>6941.0203399999991</v>
      </c>
      <c r="N521" s="491">
        <f t="shared" si="313"/>
        <v>11627.5141</v>
      </c>
      <c r="O521" s="491">
        <f t="shared" ref="O521:Q521" si="315">O523+O524+O526</f>
        <v>10649.948689999999</v>
      </c>
      <c r="P521" s="491">
        <f t="shared" si="315"/>
        <v>12310.012999999999</v>
      </c>
      <c r="Q521" s="491">
        <f t="shared" si="315"/>
        <v>12310.012999999999</v>
      </c>
      <c r="R521" s="730" t="s">
        <v>857</v>
      </c>
    </row>
    <row r="522" spans="2:18" ht="13.5" customHeight="1">
      <c r="B522" s="789"/>
      <c r="C522" s="786"/>
      <c r="D522" s="786"/>
      <c r="E522" s="274" t="s">
        <v>19</v>
      </c>
      <c r="F522" s="274"/>
      <c r="G522" s="274"/>
      <c r="H522" s="274"/>
      <c r="I522" s="274"/>
      <c r="J522" s="334"/>
      <c r="K522" s="334"/>
      <c r="L522" s="422"/>
      <c r="M522" s="422"/>
      <c r="N522" s="422"/>
      <c r="O522" s="492"/>
      <c r="P522" s="492"/>
      <c r="Q522" s="492"/>
      <c r="R522" s="801"/>
    </row>
    <row r="523" spans="2:18" ht="13.5" customHeight="1">
      <c r="B523" s="789"/>
      <c r="C523" s="786"/>
      <c r="D523" s="786"/>
      <c r="E523" s="274" t="s">
        <v>29</v>
      </c>
      <c r="F523" s="274">
        <f t="shared" ref="F523:N523" si="316">F530+F586+F614</f>
        <v>0</v>
      </c>
      <c r="G523" s="274">
        <f t="shared" si="316"/>
        <v>0</v>
      </c>
      <c r="H523" s="274">
        <f t="shared" si="316"/>
        <v>0</v>
      </c>
      <c r="I523" s="274">
        <f t="shared" si="316"/>
        <v>0</v>
      </c>
      <c r="J523" s="334">
        <f t="shared" si="316"/>
        <v>0</v>
      </c>
      <c r="K523" s="334">
        <f t="shared" si="316"/>
        <v>0</v>
      </c>
      <c r="L523" s="422">
        <f t="shared" si="316"/>
        <v>0</v>
      </c>
      <c r="M523" s="422">
        <f t="shared" si="316"/>
        <v>0</v>
      </c>
      <c r="N523" s="422">
        <f t="shared" si="316"/>
        <v>0</v>
      </c>
      <c r="O523" s="492">
        <f t="shared" ref="O523:Q523" si="317">O530+O586+O614</f>
        <v>0</v>
      </c>
      <c r="P523" s="492">
        <f t="shared" si="317"/>
        <v>0</v>
      </c>
      <c r="Q523" s="492">
        <f t="shared" si="317"/>
        <v>0</v>
      </c>
      <c r="R523" s="801"/>
    </row>
    <row r="524" spans="2:18" ht="13.5" customHeight="1">
      <c r="B524" s="789"/>
      <c r="C524" s="786"/>
      <c r="D524" s="786"/>
      <c r="E524" s="274" t="s">
        <v>20</v>
      </c>
      <c r="F524" s="274">
        <f t="shared" ref="F524:N524" si="318">F531+F587+F615</f>
        <v>2188</v>
      </c>
      <c r="G524" s="274">
        <f t="shared" si="318"/>
        <v>1953</v>
      </c>
      <c r="H524" s="274">
        <f t="shared" si="318"/>
        <v>0</v>
      </c>
      <c r="I524" s="274">
        <f t="shared" si="318"/>
        <v>0</v>
      </c>
      <c r="J524" s="334">
        <f t="shared" si="318"/>
        <v>0</v>
      </c>
      <c r="K524" s="334">
        <f t="shared" si="318"/>
        <v>0</v>
      </c>
      <c r="L524" s="422">
        <f t="shared" si="318"/>
        <v>0</v>
      </c>
      <c r="M524" s="422">
        <f t="shared" si="318"/>
        <v>0</v>
      </c>
      <c r="N524" s="422">
        <f t="shared" si="318"/>
        <v>0</v>
      </c>
      <c r="O524" s="492">
        <f t="shared" ref="O524:Q524" si="319">O531+O587+O615</f>
        <v>0</v>
      </c>
      <c r="P524" s="492">
        <f t="shared" si="319"/>
        <v>0</v>
      </c>
      <c r="Q524" s="492">
        <f t="shared" si="319"/>
        <v>0</v>
      </c>
      <c r="R524" s="801"/>
    </row>
    <row r="525" spans="2:18" ht="13.5" customHeight="1">
      <c r="B525" s="789"/>
      <c r="C525" s="786"/>
      <c r="D525" s="786"/>
      <c r="E525" s="274" t="s">
        <v>34</v>
      </c>
      <c r="F525" s="274"/>
      <c r="G525" s="274"/>
      <c r="H525" s="274"/>
      <c r="I525" s="274"/>
      <c r="J525" s="334"/>
      <c r="K525" s="334"/>
      <c r="L525" s="422"/>
      <c r="M525" s="422"/>
      <c r="N525" s="422"/>
      <c r="O525" s="492"/>
      <c r="P525" s="492"/>
      <c r="Q525" s="492"/>
      <c r="R525" s="801"/>
    </row>
    <row r="526" spans="2:18" ht="13.5" customHeight="1">
      <c r="B526" s="789"/>
      <c r="C526" s="786"/>
      <c r="D526" s="786"/>
      <c r="E526" s="274" t="s">
        <v>70</v>
      </c>
      <c r="F526" s="274">
        <f t="shared" ref="F526:N526" si="320">F533+F589+F617</f>
        <v>16645.87</v>
      </c>
      <c r="G526" s="274">
        <f t="shared" si="320"/>
        <v>13436.640000000001</v>
      </c>
      <c r="H526" s="274">
        <f t="shared" si="320"/>
        <v>3055.50902</v>
      </c>
      <c r="I526" s="274">
        <f t="shared" si="320"/>
        <v>1349.6601899999998</v>
      </c>
      <c r="J526" s="334">
        <f t="shared" si="320"/>
        <v>6105.2639299999992</v>
      </c>
      <c r="K526" s="334">
        <f t="shared" si="320"/>
        <v>3829.7641800000001</v>
      </c>
      <c r="L526" s="422">
        <f t="shared" si="320"/>
        <v>10276.507589999997</v>
      </c>
      <c r="M526" s="422">
        <f t="shared" si="320"/>
        <v>6941.0203399999991</v>
      </c>
      <c r="N526" s="422">
        <f t="shared" si="320"/>
        <v>11627.5141</v>
      </c>
      <c r="O526" s="492">
        <f t="shared" ref="O526:Q526" si="321">O533+O589+O617</f>
        <v>10649.948689999999</v>
      </c>
      <c r="P526" s="492">
        <f t="shared" si="321"/>
        <v>12310.012999999999</v>
      </c>
      <c r="Q526" s="492">
        <f t="shared" si="321"/>
        <v>12310.012999999999</v>
      </c>
      <c r="R526" s="801"/>
    </row>
    <row r="527" spans="2:18" ht="13.5" customHeight="1" thickBot="1">
      <c r="B527" s="813"/>
      <c r="C527" s="826"/>
      <c r="D527" s="826"/>
      <c r="E527" s="275" t="s">
        <v>21</v>
      </c>
      <c r="F527" s="275"/>
      <c r="G527" s="275"/>
      <c r="H527" s="275"/>
      <c r="I527" s="275"/>
      <c r="J527" s="337"/>
      <c r="K527" s="337"/>
      <c r="L527" s="427"/>
      <c r="M527" s="427"/>
      <c r="N527" s="427"/>
      <c r="O527" s="499"/>
      <c r="P527" s="499"/>
      <c r="Q527" s="499"/>
      <c r="R527" s="729"/>
    </row>
    <row r="528" spans="2:18" s="138" customFormat="1" ht="13.5" customHeight="1">
      <c r="B528" s="822"/>
      <c r="C528" s="765" t="s">
        <v>106</v>
      </c>
      <c r="D528" s="765" t="s">
        <v>450</v>
      </c>
      <c r="E528" s="276" t="s">
        <v>18</v>
      </c>
      <c r="F528" s="187">
        <v>20.11</v>
      </c>
      <c r="G528" s="187">
        <v>20.11</v>
      </c>
      <c r="H528" s="187">
        <f>H530+H531+H533</f>
        <v>1444.44757</v>
      </c>
      <c r="I528" s="187">
        <f t="shared" ref="I528" si="322">I530+I531+I533</f>
        <v>372.85543999999999</v>
      </c>
      <c r="J528" s="187">
        <f t="shared" ref="J528:K528" si="323">J530+J531+J533</f>
        <v>2357.64615</v>
      </c>
      <c r="K528" s="187">
        <f t="shared" si="323"/>
        <v>1415.8476800000001</v>
      </c>
      <c r="L528" s="187">
        <f>L530+L531+L533</f>
        <v>4503.5816599999998</v>
      </c>
      <c r="M528" s="187">
        <f t="shared" ref="M528" si="324">M530+M531+M533</f>
        <v>2818.5630299999998</v>
      </c>
      <c r="N528" s="187">
        <f>N530+N531+N533</f>
        <v>5120.82906</v>
      </c>
      <c r="O528" s="187">
        <f t="shared" ref="O528:Q528" si="325">O530+O531+O533</f>
        <v>4219.1508599999997</v>
      </c>
      <c r="P528" s="187">
        <f t="shared" si="325"/>
        <v>5861.2749999999996</v>
      </c>
      <c r="Q528" s="187">
        <f t="shared" si="325"/>
        <v>5861.2749999999996</v>
      </c>
      <c r="R528" s="805"/>
    </row>
    <row r="529" spans="2:18" s="138" customFormat="1" ht="13.5" customHeight="1">
      <c r="B529" s="815"/>
      <c r="C529" s="766"/>
      <c r="D529" s="766"/>
      <c r="E529" s="262" t="s">
        <v>19</v>
      </c>
      <c r="F529" s="188"/>
      <c r="G529" s="188"/>
      <c r="H529" s="188"/>
      <c r="I529" s="188"/>
      <c r="J529" s="188"/>
      <c r="K529" s="188"/>
      <c r="L529" s="188"/>
      <c r="M529" s="188"/>
      <c r="N529" s="188"/>
      <c r="O529" s="188"/>
      <c r="P529" s="188"/>
      <c r="Q529" s="188"/>
      <c r="R529" s="799"/>
    </row>
    <row r="530" spans="2:18" s="138" customFormat="1" ht="13.5" customHeight="1">
      <c r="B530" s="815"/>
      <c r="C530" s="766"/>
      <c r="D530" s="766"/>
      <c r="E530" s="262" t="s">
        <v>29</v>
      </c>
      <c r="F530" s="188">
        <v>0</v>
      </c>
      <c r="G530" s="188">
        <v>0</v>
      </c>
      <c r="H530" s="188">
        <f>H537+H544+H572+H579</f>
        <v>0</v>
      </c>
      <c r="I530" s="188">
        <f t="shared" ref="I530" si="326">I537+I544+I572+I579</f>
        <v>0</v>
      </c>
      <c r="J530" s="188">
        <f t="shared" ref="J530:K530" si="327">J537+J544+J572+J579</f>
        <v>0</v>
      </c>
      <c r="K530" s="188">
        <f t="shared" si="327"/>
        <v>0</v>
      </c>
      <c r="L530" s="188">
        <f>L537+L544+L565+L572+L579</f>
        <v>0</v>
      </c>
      <c r="M530" s="188">
        <f t="shared" ref="M530" si="328">M537+M544+M565+M572+M579</f>
        <v>0</v>
      </c>
      <c r="N530" s="188">
        <f>N537+N544+N551+N558+N565+N572+N579</f>
        <v>0</v>
      </c>
      <c r="O530" s="188">
        <f t="shared" ref="O530:Q530" si="329">O537+O544+O551+O558+O565+O572+O579</f>
        <v>0</v>
      </c>
      <c r="P530" s="188">
        <f t="shared" si="329"/>
        <v>0</v>
      </c>
      <c r="Q530" s="188">
        <f t="shared" si="329"/>
        <v>0</v>
      </c>
      <c r="R530" s="799"/>
    </row>
    <row r="531" spans="2:18" s="138" customFormat="1" ht="13.5" customHeight="1">
      <c r="B531" s="815"/>
      <c r="C531" s="766"/>
      <c r="D531" s="766"/>
      <c r="E531" s="262" t="s">
        <v>20</v>
      </c>
      <c r="F531" s="188">
        <v>0</v>
      </c>
      <c r="G531" s="188">
        <v>0</v>
      </c>
      <c r="H531" s="188">
        <f>H538+H545+H573+H580</f>
        <v>0</v>
      </c>
      <c r="I531" s="188">
        <f t="shared" ref="I531" si="330">I538+I545+I573+I580</f>
        <v>0</v>
      </c>
      <c r="J531" s="188">
        <f t="shared" ref="J531:K531" si="331">J538+J545+J573+J580</f>
        <v>0</v>
      </c>
      <c r="K531" s="188">
        <f t="shared" si="331"/>
        <v>0</v>
      </c>
      <c r="L531" s="188">
        <f>L538+L545+L566+L573+L580</f>
        <v>0</v>
      </c>
      <c r="M531" s="188">
        <f t="shared" ref="M531" si="332">M538+M545+M566+M573+M580</f>
        <v>0</v>
      </c>
      <c r="N531" s="188">
        <f>N538+N545+N552+N559+N566+N573+N580</f>
        <v>0</v>
      </c>
      <c r="O531" s="188">
        <f t="shared" ref="O531:Q531" si="333">O538+O545+O552+O559+O566+O573+O580</f>
        <v>0</v>
      </c>
      <c r="P531" s="188">
        <f t="shared" si="333"/>
        <v>0</v>
      </c>
      <c r="Q531" s="188">
        <f t="shared" si="333"/>
        <v>0</v>
      </c>
      <c r="R531" s="799"/>
    </row>
    <row r="532" spans="2:18" s="138" customFormat="1" ht="13.5" customHeight="1">
      <c r="B532" s="815"/>
      <c r="C532" s="766"/>
      <c r="D532" s="766"/>
      <c r="E532" s="262" t="s">
        <v>34</v>
      </c>
      <c r="F532" s="188"/>
      <c r="G532" s="188"/>
      <c r="H532" s="188"/>
      <c r="I532" s="188"/>
      <c r="J532" s="188"/>
      <c r="K532" s="188"/>
      <c r="L532" s="188"/>
      <c r="M532" s="188"/>
      <c r="N532" s="188"/>
      <c r="O532" s="188"/>
      <c r="P532" s="188"/>
      <c r="Q532" s="188"/>
      <c r="R532" s="799"/>
    </row>
    <row r="533" spans="2:18" s="138" customFormat="1" ht="13.5" customHeight="1">
      <c r="B533" s="815"/>
      <c r="C533" s="766"/>
      <c r="D533" s="766"/>
      <c r="E533" s="262" t="s">
        <v>70</v>
      </c>
      <c r="F533" s="188">
        <v>20.11</v>
      </c>
      <c r="G533" s="188">
        <v>20.11</v>
      </c>
      <c r="H533" s="188">
        <f>H540+H547+H575+H582</f>
        <v>1444.44757</v>
      </c>
      <c r="I533" s="188">
        <f t="shared" ref="I533" si="334">I540+I547+I575+I582</f>
        <v>372.85543999999999</v>
      </c>
      <c r="J533" s="188">
        <f t="shared" ref="J533:K533" si="335">J540+J547+J575+J582</f>
        <v>2357.64615</v>
      </c>
      <c r="K533" s="188">
        <f t="shared" si="335"/>
        <v>1415.8476800000001</v>
      </c>
      <c r="L533" s="188">
        <f>L540+L547+L568+L575+L582</f>
        <v>4503.5816599999998</v>
      </c>
      <c r="M533" s="188">
        <f t="shared" ref="M533" si="336">M540+M547+M568+M575+M582</f>
        <v>2818.5630299999998</v>
      </c>
      <c r="N533" s="188">
        <f>N540+N547+N554+N561+N568+N575+N582</f>
        <v>5120.82906</v>
      </c>
      <c r="O533" s="188">
        <f t="shared" ref="O533:Q533" si="337">O540+O547+O554+O561+O568+O575+O582</f>
        <v>4219.1508599999997</v>
      </c>
      <c r="P533" s="188">
        <f t="shared" si="337"/>
        <v>5861.2749999999996</v>
      </c>
      <c r="Q533" s="188">
        <f t="shared" si="337"/>
        <v>5861.2749999999996</v>
      </c>
      <c r="R533" s="799"/>
    </row>
    <row r="534" spans="2:18" s="138" customFormat="1" ht="13.5" customHeight="1" thickBot="1">
      <c r="B534" s="816"/>
      <c r="C534" s="767"/>
      <c r="D534" s="767"/>
      <c r="E534" s="284" t="s">
        <v>21</v>
      </c>
      <c r="F534" s="191"/>
      <c r="G534" s="191"/>
      <c r="H534" s="191"/>
      <c r="I534" s="191"/>
      <c r="J534" s="191"/>
      <c r="K534" s="191"/>
      <c r="L534" s="191"/>
      <c r="M534" s="191"/>
      <c r="N534" s="191"/>
      <c r="O534" s="191"/>
      <c r="P534" s="191"/>
      <c r="Q534" s="191"/>
      <c r="R534" s="800"/>
    </row>
    <row r="535" spans="2:18" s="138" customFormat="1" ht="13.5" customHeight="1">
      <c r="B535" s="781"/>
      <c r="C535" s="759" t="s">
        <v>210</v>
      </c>
      <c r="D535" s="757" t="s">
        <v>206</v>
      </c>
      <c r="E535" s="279" t="s">
        <v>18</v>
      </c>
      <c r="F535" s="197"/>
      <c r="G535" s="197"/>
      <c r="H535" s="312">
        <v>34</v>
      </c>
      <c r="I535" s="312">
        <v>0</v>
      </c>
      <c r="J535" s="184">
        <v>102</v>
      </c>
      <c r="K535" s="264">
        <v>0</v>
      </c>
      <c r="L535" s="264">
        <v>153</v>
      </c>
      <c r="M535" s="264">
        <v>0</v>
      </c>
      <c r="N535" s="261">
        <v>24.0733</v>
      </c>
      <c r="O535" s="261">
        <v>24.0733</v>
      </c>
      <c r="P535" s="203">
        <v>170</v>
      </c>
      <c r="Q535" s="211">
        <v>170</v>
      </c>
      <c r="R535" s="113"/>
    </row>
    <row r="536" spans="2:18" s="138" customFormat="1" ht="13.5" customHeight="1">
      <c r="B536" s="782"/>
      <c r="C536" s="760"/>
      <c r="D536" s="758"/>
      <c r="E536" s="263" t="s">
        <v>19</v>
      </c>
      <c r="F536" s="184"/>
      <c r="G536" s="184"/>
      <c r="H536" s="313"/>
      <c r="I536" s="313"/>
      <c r="J536" s="405"/>
      <c r="K536" s="405"/>
      <c r="L536" s="482"/>
      <c r="M536" s="482"/>
      <c r="N536" s="261"/>
      <c r="O536" s="261"/>
      <c r="P536" s="203"/>
      <c r="Q536" s="203"/>
      <c r="R536" s="114"/>
    </row>
    <row r="537" spans="2:18" s="138" customFormat="1" ht="13.5" customHeight="1">
      <c r="B537" s="782"/>
      <c r="C537" s="760"/>
      <c r="D537" s="758"/>
      <c r="E537" s="263" t="s">
        <v>29</v>
      </c>
      <c r="F537" s="184"/>
      <c r="G537" s="184"/>
      <c r="H537" s="313">
        <v>0</v>
      </c>
      <c r="I537" s="313">
        <v>0</v>
      </c>
      <c r="J537" s="405">
        <v>0</v>
      </c>
      <c r="K537" s="405">
        <v>0</v>
      </c>
      <c r="L537" s="482">
        <v>0</v>
      </c>
      <c r="M537" s="482">
        <v>0</v>
      </c>
      <c r="N537" s="261">
        <v>0</v>
      </c>
      <c r="O537" s="261">
        <v>0</v>
      </c>
      <c r="P537" s="203">
        <v>0</v>
      </c>
      <c r="Q537" s="203">
        <v>0</v>
      </c>
      <c r="R537" s="114"/>
    </row>
    <row r="538" spans="2:18" s="138" customFormat="1" ht="13.5" customHeight="1">
      <c r="B538" s="782"/>
      <c r="C538" s="760"/>
      <c r="D538" s="758"/>
      <c r="E538" s="263" t="s">
        <v>20</v>
      </c>
      <c r="F538" s="184"/>
      <c r="G538" s="184"/>
      <c r="H538" s="313">
        <v>0</v>
      </c>
      <c r="I538" s="313">
        <v>0</v>
      </c>
      <c r="J538" s="405">
        <v>0</v>
      </c>
      <c r="K538" s="405">
        <v>0</v>
      </c>
      <c r="L538" s="482">
        <v>0</v>
      </c>
      <c r="M538" s="482">
        <v>0</v>
      </c>
      <c r="N538" s="261">
        <v>0</v>
      </c>
      <c r="O538" s="261">
        <v>0</v>
      </c>
      <c r="P538" s="203">
        <v>0</v>
      </c>
      <c r="Q538" s="203">
        <v>0</v>
      </c>
      <c r="R538" s="114"/>
    </row>
    <row r="539" spans="2:18" s="138" customFormat="1" ht="13.5" customHeight="1">
      <c r="B539" s="782"/>
      <c r="C539" s="760"/>
      <c r="D539" s="758"/>
      <c r="E539" s="263" t="s">
        <v>34</v>
      </c>
      <c r="F539" s="184"/>
      <c r="G539" s="184"/>
      <c r="H539" s="313"/>
      <c r="I539" s="313"/>
      <c r="J539" s="405"/>
      <c r="K539" s="405"/>
      <c r="L539" s="482"/>
      <c r="M539" s="482"/>
      <c r="N539" s="261"/>
      <c r="O539" s="261"/>
      <c r="P539" s="203"/>
      <c r="Q539" s="203"/>
      <c r="R539" s="114"/>
    </row>
    <row r="540" spans="2:18" s="138" customFormat="1" ht="13.5" customHeight="1">
      <c r="B540" s="782"/>
      <c r="C540" s="760"/>
      <c r="D540" s="758"/>
      <c r="E540" s="263" t="s">
        <v>70</v>
      </c>
      <c r="F540" s="184"/>
      <c r="G540" s="184"/>
      <c r="H540" s="313">
        <v>34</v>
      </c>
      <c r="I540" s="313">
        <v>0</v>
      </c>
      <c r="J540" s="184">
        <v>102</v>
      </c>
      <c r="K540" s="264">
        <v>0</v>
      </c>
      <c r="L540" s="264">
        <v>153</v>
      </c>
      <c r="M540" s="264">
        <v>0</v>
      </c>
      <c r="N540" s="261">
        <v>24.0733</v>
      </c>
      <c r="O540" s="261">
        <v>24.0733</v>
      </c>
      <c r="P540" s="203">
        <v>170</v>
      </c>
      <c r="Q540" s="203">
        <v>170</v>
      </c>
      <c r="R540" s="114"/>
    </row>
    <row r="541" spans="2:18" s="138" customFormat="1" ht="13.5" customHeight="1" thickBot="1">
      <c r="B541" s="782"/>
      <c r="C541" s="760"/>
      <c r="D541" s="758"/>
      <c r="E541" s="490" t="s">
        <v>21</v>
      </c>
      <c r="F541" s="185"/>
      <c r="G541" s="185"/>
      <c r="H541" s="488"/>
      <c r="I541" s="488"/>
      <c r="J541" s="488"/>
      <c r="K541" s="488"/>
      <c r="L541" s="488"/>
      <c r="M541" s="488"/>
      <c r="N541" s="269"/>
      <c r="O541" s="269"/>
      <c r="P541" s="204"/>
      <c r="Q541" s="204"/>
      <c r="R541" s="116"/>
    </row>
    <row r="542" spans="2:18" s="234" customFormat="1" ht="13.5" customHeight="1">
      <c r="B542" s="778"/>
      <c r="C542" s="755" t="s">
        <v>110</v>
      </c>
      <c r="D542" s="761" t="s">
        <v>679</v>
      </c>
      <c r="E542" s="508" t="s">
        <v>18</v>
      </c>
      <c r="F542" s="197"/>
      <c r="G542" s="197"/>
      <c r="H542" s="489">
        <v>1328.44757</v>
      </c>
      <c r="I542" s="489">
        <v>331.07814999999999</v>
      </c>
      <c r="J542" s="197">
        <v>1993.64615</v>
      </c>
      <c r="K542" s="353">
        <v>1255.64039</v>
      </c>
      <c r="L542" s="353">
        <v>3943.5816599999998</v>
      </c>
      <c r="M542" s="353">
        <v>2454.67974</v>
      </c>
      <c r="N542" s="351">
        <v>4445.2356300000001</v>
      </c>
      <c r="O542" s="351">
        <v>3557.2594399999998</v>
      </c>
      <c r="P542" s="211">
        <v>5691.2749999999996</v>
      </c>
      <c r="Q542" s="211">
        <v>5691.2749999999996</v>
      </c>
      <c r="R542" s="113"/>
    </row>
    <row r="543" spans="2:18" s="234" customFormat="1" ht="13.5" customHeight="1">
      <c r="B543" s="774"/>
      <c r="C543" s="756"/>
      <c r="D543" s="753"/>
      <c r="E543" s="509" t="s">
        <v>19</v>
      </c>
      <c r="F543" s="184"/>
      <c r="G543" s="184"/>
      <c r="H543" s="482"/>
      <c r="I543" s="482"/>
      <c r="J543" s="482"/>
      <c r="K543" s="482"/>
      <c r="L543" s="482"/>
      <c r="M543" s="482"/>
      <c r="N543" s="261"/>
      <c r="O543" s="261"/>
      <c r="P543" s="203"/>
      <c r="Q543" s="203"/>
      <c r="R543" s="114"/>
    </row>
    <row r="544" spans="2:18" s="234" customFormat="1" ht="13.5" customHeight="1">
      <c r="B544" s="774"/>
      <c r="C544" s="756"/>
      <c r="D544" s="753"/>
      <c r="E544" s="509" t="s">
        <v>29</v>
      </c>
      <c r="F544" s="184"/>
      <c r="G544" s="184"/>
      <c r="H544" s="482">
        <v>0</v>
      </c>
      <c r="I544" s="482">
        <v>0</v>
      </c>
      <c r="J544" s="482">
        <v>0</v>
      </c>
      <c r="K544" s="482">
        <v>0</v>
      </c>
      <c r="L544" s="482">
        <v>0</v>
      </c>
      <c r="M544" s="482">
        <v>0</v>
      </c>
      <c r="N544" s="261">
        <v>0</v>
      </c>
      <c r="O544" s="261">
        <v>0</v>
      </c>
      <c r="P544" s="203">
        <v>0</v>
      </c>
      <c r="Q544" s="203">
        <v>0</v>
      </c>
      <c r="R544" s="114"/>
    </row>
    <row r="545" spans="2:18" s="234" customFormat="1" ht="13.5" customHeight="1">
      <c r="B545" s="774"/>
      <c r="C545" s="756"/>
      <c r="D545" s="753"/>
      <c r="E545" s="509" t="s">
        <v>20</v>
      </c>
      <c r="F545" s="184"/>
      <c r="G545" s="184"/>
      <c r="H545" s="482">
        <v>0</v>
      </c>
      <c r="I545" s="482">
        <v>0</v>
      </c>
      <c r="J545" s="482">
        <v>0</v>
      </c>
      <c r="K545" s="482">
        <v>0</v>
      </c>
      <c r="L545" s="482">
        <v>0</v>
      </c>
      <c r="M545" s="482">
        <v>0</v>
      </c>
      <c r="N545" s="261">
        <v>0</v>
      </c>
      <c r="O545" s="261">
        <v>0</v>
      </c>
      <c r="P545" s="203">
        <v>0</v>
      </c>
      <c r="Q545" s="203">
        <v>0</v>
      </c>
      <c r="R545" s="114"/>
    </row>
    <row r="546" spans="2:18" s="234" customFormat="1" ht="13.5" customHeight="1">
      <c r="B546" s="774"/>
      <c r="C546" s="756"/>
      <c r="D546" s="753"/>
      <c r="E546" s="509" t="s">
        <v>34</v>
      </c>
      <c r="F546" s="184"/>
      <c r="G546" s="184"/>
      <c r="H546" s="482"/>
      <c r="I546" s="482"/>
      <c r="J546" s="482"/>
      <c r="K546" s="482"/>
      <c r="L546" s="482"/>
      <c r="M546" s="482"/>
      <c r="N546" s="261"/>
      <c r="O546" s="261"/>
      <c r="P546" s="203"/>
      <c r="Q546" s="203"/>
      <c r="R546" s="114"/>
    </row>
    <row r="547" spans="2:18" s="234" customFormat="1" ht="13.5" customHeight="1">
      <c r="B547" s="774"/>
      <c r="C547" s="756"/>
      <c r="D547" s="753"/>
      <c r="E547" s="509" t="s">
        <v>70</v>
      </c>
      <c r="F547" s="184"/>
      <c r="G547" s="184"/>
      <c r="H547" s="482">
        <v>1328.44757</v>
      </c>
      <c r="I547" s="482">
        <v>331.07814999999999</v>
      </c>
      <c r="J547" s="184">
        <v>1993.64615</v>
      </c>
      <c r="K547" s="264">
        <v>1255.64039</v>
      </c>
      <c r="L547" s="264">
        <v>3943.5816599999998</v>
      </c>
      <c r="M547" s="264">
        <v>2454.67974</v>
      </c>
      <c r="N547" s="261">
        <v>4445.2356300000001</v>
      </c>
      <c r="O547" s="261">
        <v>3557.2594399999998</v>
      </c>
      <c r="P547" s="203">
        <v>5691.2749999999996</v>
      </c>
      <c r="Q547" s="203">
        <v>5691.2749999999996</v>
      </c>
      <c r="R547" s="114"/>
    </row>
    <row r="548" spans="2:18" s="234" customFormat="1" ht="13.5" customHeight="1" thickBot="1">
      <c r="B548" s="774"/>
      <c r="C548" s="756"/>
      <c r="D548" s="753"/>
      <c r="E548" s="510" t="s">
        <v>21</v>
      </c>
      <c r="F548" s="194"/>
      <c r="G548" s="194"/>
      <c r="H548" s="483"/>
      <c r="I548" s="483"/>
      <c r="J548" s="483"/>
      <c r="K548" s="483"/>
      <c r="L548" s="483"/>
      <c r="M548" s="483"/>
      <c r="N548" s="294"/>
      <c r="O548" s="294"/>
      <c r="P548" s="210"/>
      <c r="Q548" s="210"/>
      <c r="R548" s="115"/>
    </row>
    <row r="549" spans="2:18" s="476" customFormat="1" ht="13.5" customHeight="1">
      <c r="B549" s="774"/>
      <c r="C549" s="756"/>
      <c r="D549" s="753"/>
      <c r="E549" s="511" t="s">
        <v>18</v>
      </c>
      <c r="F549" s="195"/>
      <c r="G549" s="195"/>
      <c r="H549" s="481">
        <v>0</v>
      </c>
      <c r="I549" s="481">
        <v>0</v>
      </c>
      <c r="J549" s="481">
        <v>0</v>
      </c>
      <c r="K549" s="481">
        <v>0</v>
      </c>
      <c r="L549" s="481">
        <v>0</v>
      </c>
      <c r="M549" s="481">
        <v>0</v>
      </c>
      <c r="N549" s="352">
        <v>56.000169999999997</v>
      </c>
      <c r="O549" s="352">
        <v>53.242170000000002</v>
      </c>
      <c r="P549" s="205">
        <v>0</v>
      </c>
      <c r="Q549" s="205">
        <v>0</v>
      </c>
      <c r="R549" s="117"/>
    </row>
    <row r="550" spans="2:18" s="476" customFormat="1" ht="13.5" customHeight="1">
      <c r="B550" s="774"/>
      <c r="C550" s="756"/>
      <c r="D550" s="753"/>
      <c r="E550" s="509" t="s">
        <v>19</v>
      </c>
      <c r="F550" s="184"/>
      <c r="G550" s="184"/>
      <c r="H550" s="482"/>
      <c r="I550" s="482"/>
      <c r="J550" s="482"/>
      <c r="K550" s="482"/>
      <c r="L550" s="482"/>
      <c r="M550" s="482"/>
      <c r="N550" s="261"/>
      <c r="O550" s="261"/>
      <c r="P550" s="203"/>
      <c r="Q550" s="203"/>
      <c r="R550" s="114"/>
    </row>
    <row r="551" spans="2:18" s="476" customFormat="1" ht="13.5" customHeight="1">
      <c r="B551" s="774"/>
      <c r="C551" s="756"/>
      <c r="D551" s="753"/>
      <c r="E551" s="509" t="s">
        <v>29</v>
      </c>
      <c r="F551" s="184"/>
      <c r="G551" s="184"/>
      <c r="H551" s="482">
        <v>0</v>
      </c>
      <c r="I551" s="482">
        <v>0</v>
      </c>
      <c r="J551" s="482">
        <v>0</v>
      </c>
      <c r="K551" s="482">
        <v>0</v>
      </c>
      <c r="L551" s="482">
        <v>0</v>
      </c>
      <c r="M551" s="482">
        <v>0</v>
      </c>
      <c r="N551" s="261">
        <v>0</v>
      </c>
      <c r="O551" s="261">
        <v>0</v>
      </c>
      <c r="P551" s="203">
        <v>0</v>
      </c>
      <c r="Q551" s="203">
        <v>0</v>
      </c>
      <c r="R551" s="114"/>
    </row>
    <row r="552" spans="2:18" s="476" customFormat="1" ht="13.5" customHeight="1">
      <c r="B552" s="774"/>
      <c r="C552" s="756"/>
      <c r="D552" s="753"/>
      <c r="E552" s="509" t="s">
        <v>20</v>
      </c>
      <c r="F552" s="184"/>
      <c r="G552" s="184"/>
      <c r="H552" s="482">
        <v>0</v>
      </c>
      <c r="I552" s="482">
        <v>0</v>
      </c>
      <c r="J552" s="482">
        <v>0</v>
      </c>
      <c r="K552" s="482">
        <v>0</v>
      </c>
      <c r="L552" s="482">
        <v>0</v>
      </c>
      <c r="M552" s="482">
        <v>0</v>
      </c>
      <c r="N552" s="261">
        <v>0</v>
      </c>
      <c r="O552" s="261">
        <v>0</v>
      </c>
      <c r="P552" s="203">
        <v>0</v>
      </c>
      <c r="Q552" s="203">
        <v>0</v>
      </c>
      <c r="R552" s="114"/>
    </row>
    <row r="553" spans="2:18" s="476" customFormat="1" ht="13.5" customHeight="1">
      <c r="B553" s="774"/>
      <c r="C553" s="756"/>
      <c r="D553" s="753"/>
      <c r="E553" s="509" t="s">
        <v>34</v>
      </c>
      <c r="F553" s="184"/>
      <c r="G553" s="184"/>
      <c r="H553" s="482"/>
      <c r="I553" s="482"/>
      <c r="J553" s="482"/>
      <c r="K553" s="482"/>
      <c r="L553" s="482"/>
      <c r="M553" s="482"/>
      <c r="N553" s="261"/>
      <c r="O553" s="261"/>
      <c r="P553" s="203"/>
      <c r="Q553" s="203"/>
      <c r="R553" s="114"/>
    </row>
    <row r="554" spans="2:18" s="476" customFormat="1" ht="13.5" customHeight="1">
      <c r="B554" s="774"/>
      <c r="C554" s="756"/>
      <c r="D554" s="753"/>
      <c r="E554" s="509" t="s">
        <v>70</v>
      </c>
      <c r="F554" s="184"/>
      <c r="G554" s="184"/>
      <c r="H554" s="482">
        <v>0</v>
      </c>
      <c r="I554" s="482">
        <v>0</v>
      </c>
      <c r="J554" s="482">
        <v>0</v>
      </c>
      <c r="K554" s="482">
        <v>0</v>
      </c>
      <c r="L554" s="482">
        <v>0</v>
      </c>
      <c r="M554" s="482">
        <v>0</v>
      </c>
      <c r="N554" s="261">
        <v>56.000169999999997</v>
      </c>
      <c r="O554" s="261">
        <v>53.242170000000002</v>
      </c>
      <c r="P554" s="203">
        <v>0</v>
      </c>
      <c r="Q554" s="203">
        <v>0</v>
      </c>
      <c r="R554" s="114"/>
    </row>
    <row r="555" spans="2:18" s="476" customFormat="1" ht="13.5" customHeight="1" thickBot="1">
      <c r="B555" s="774"/>
      <c r="C555" s="756"/>
      <c r="D555" s="753"/>
      <c r="E555" s="510" t="s">
        <v>21</v>
      </c>
      <c r="F555" s="194"/>
      <c r="G555" s="194"/>
      <c r="H555" s="483"/>
      <c r="I555" s="483"/>
      <c r="J555" s="483"/>
      <c r="K555" s="483"/>
      <c r="L555" s="483"/>
      <c r="M555" s="483"/>
      <c r="N555" s="294"/>
      <c r="O555" s="294"/>
      <c r="P555" s="210"/>
      <c r="Q555" s="210"/>
      <c r="R555" s="115"/>
    </row>
    <row r="556" spans="2:18" s="476" customFormat="1" ht="13.5" customHeight="1">
      <c r="B556" s="774"/>
      <c r="C556" s="756"/>
      <c r="D556" s="753"/>
      <c r="E556" s="508" t="s">
        <v>18</v>
      </c>
      <c r="F556" s="197"/>
      <c r="G556" s="197"/>
      <c r="H556" s="489">
        <v>0</v>
      </c>
      <c r="I556" s="489">
        <v>0</v>
      </c>
      <c r="J556" s="489">
        <v>0</v>
      </c>
      <c r="K556" s="489">
        <v>0</v>
      </c>
      <c r="L556" s="489">
        <v>0</v>
      </c>
      <c r="M556" s="489">
        <v>0</v>
      </c>
      <c r="N556" s="261">
        <v>107.88735</v>
      </c>
      <c r="O556" s="261">
        <v>107.88735</v>
      </c>
      <c r="P556" s="203">
        <v>0</v>
      </c>
      <c r="Q556" s="203">
        <v>0</v>
      </c>
      <c r="R556" s="113"/>
    </row>
    <row r="557" spans="2:18" s="476" customFormat="1" ht="13.5" customHeight="1">
      <c r="B557" s="774"/>
      <c r="C557" s="756"/>
      <c r="D557" s="753"/>
      <c r="E557" s="509" t="s">
        <v>19</v>
      </c>
      <c r="F557" s="184"/>
      <c r="G557" s="184"/>
      <c r="H557" s="482"/>
      <c r="I557" s="482"/>
      <c r="J557" s="482"/>
      <c r="K557" s="482"/>
      <c r="L557" s="482"/>
      <c r="M557" s="482"/>
      <c r="N557" s="261"/>
      <c r="O557" s="261"/>
      <c r="P557" s="203"/>
      <c r="Q557" s="203"/>
      <c r="R557" s="114"/>
    </row>
    <row r="558" spans="2:18" s="476" customFormat="1" ht="13.5" customHeight="1">
      <c r="B558" s="774"/>
      <c r="C558" s="756"/>
      <c r="D558" s="753"/>
      <c r="E558" s="509" t="s">
        <v>29</v>
      </c>
      <c r="F558" s="184"/>
      <c r="G558" s="184"/>
      <c r="H558" s="482">
        <v>0</v>
      </c>
      <c r="I558" s="482">
        <v>0</v>
      </c>
      <c r="J558" s="482">
        <v>0</v>
      </c>
      <c r="K558" s="482">
        <v>0</v>
      </c>
      <c r="L558" s="482">
        <v>0</v>
      </c>
      <c r="M558" s="482">
        <v>0</v>
      </c>
      <c r="N558" s="261">
        <v>0</v>
      </c>
      <c r="O558" s="261">
        <v>0</v>
      </c>
      <c r="P558" s="203">
        <v>0</v>
      </c>
      <c r="Q558" s="203">
        <v>0</v>
      </c>
      <c r="R558" s="114"/>
    </row>
    <row r="559" spans="2:18" s="476" customFormat="1" ht="13.5" customHeight="1">
      <c r="B559" s="774"/>
      <c r="C559" s="756"/>
      <c r="D559" s="753"/>
      <c r="E559" s="509" t="s">
        <v>20</v>
      </c>
      <c r="F559" s="184"/>
      <c r="G559" s="184"/>
      <c r="H559" s="482">
        <v>0</v>
      </c>
      <c r="I559" s="482">
        <v>0</v>
      </c>
      <c r="J559" s="482">
        <v>0</v>
      </c>
      <c r="K559" s="482">
        <v>0</v>
      </c>
      <c r="L559" s="482">
        <v>0</v>
      </c>
      <c r="M559" s="482">
        <v>0</v>
      </c>
      <c r="N559" s="261">
        <v>0</v>
      </c>
      <c r="O559" s="261"/>
      <c r="P559" s="203">
        <v>0</v>
      </c>
      <c r="Q559" s="203">
        <v>0</v>
      </c>
      <c r="R559" s="114"/>
    </row>
    <row r="560" spans="2:18" s="476" customFormat="1" ht="13.5" customHeight="1">
      <c r="B560" s="774"/>
      <c r="C560" s="756"/>
      <c r="D560" s="753"/>
      <c r="E560" s="509" t="s">
        <v>34</v>
      </c>
      <c r="F560" s="184"/>
      <c r="G560" s="184"/>
      <c r="H560" s="482"/>
      <c r="I560" s="482"/>
      <c r="J560" s="482"/>
      <c r="K560" s="482"/>
      <c r="L560" s="482"/>
      <c r="M560" s="482"/>
      <c r="N560" s="261"/>
      <c r="O560" s="261"/>
      <c r="P560" s="203"/>
      <c r="Q560" s="203"/>
      <c r="R560" s="114"/>
    </row>
    <row r="561" spans="2:18" s="476" customFormat="1" ht="13.5" customHeight="1">
      <c r="B561" s="774"/>
      <c r="C561" s="756"/>
      <c r="D561" s="753"/>
      <c r="E561" s="509" t="s">
        <v>70</v>
      </c>
      <c r="F561" s="184"/>
      <c r="G561" s="184"/>
      <c r="H561" s="482">
        <v>0</v>
      </c>
      <c r="I561" s="482">
        <v>0</v>
      </c>
      <c r="J561" s="482">
        <v>0</v>
      </c>
      <c r="K561" s="482">
        <v>0</v>
      </c>
      <c r="L561" s="482">
        <v>0</v>
      </c>
      <c r="M561" s="482">
        <v>0</v>
      </c>
      <c r="N561" s="261">
        <v>107.88735</v>
      </c>
      <c r="O561" s="261">
        <v>107.88735</v>
      </c>
      <c r="P561" s="203">
        <v>0</v>
      </c>
      <c r="Q561" s="203">
        <v>0</v>
      </c>
      <c r="R561" s="114"/>
    </row>
    <row r="562" spans="2:18" s="476" customFormat="1" ht="13.5" customHeight="1" thickBot="1">
      <c r="B562" s="774"/>
      <c r="C562" s="756"/>
      <c r="D562" s="753"/>
      <c r="E562" s="510" t="s">
        <v>21</v>
      </c>
      <c r="F562" s="194"/>
      <c r="G562" s="194"/>
      <c r="H562" s="483"/>
      <c r="I562" s="483"/>
      <c r="J562" s="483"/>
      <c r="K562" s="483"/>
      <c r="L562" s="483"/>
      <c r="M562" s="483"/>
      <c r="N562" s="294"/>
      <c r="O562" s="294"/>
      <c r="P562" s="210"/>
      <c r="Q562" s="210"/>
      <c r="R562" s="115"/>
    </row>
    <row r="563" spans="2:18" s="397" customFormat="1" ht="13.5" customHeight="1">
      <c r="B563" s="751"/>
      <c r="C563" s="591"/>
      <c r="D563" s="591"/>
      <c r="E563" s="511" t="s">
        <v>18</v>
      </c>
      <c r="F563" s="195"/>
      <c r="G563" s="195"/>
      <c r="H563" s="481">
        <v>0</v>
      </c>
      <c r="I563" s="481">
        <v>0</v>
      </c>
      <c r="J563" s="481">
        <v>0</v>
      </c>
      <c r="K563" s="481">
        <v>0</v>
      </c>
      <c r="L563" s="354">
        <v>10</v>
      </c>
      <c r="M563" s="354">
        <v>0</v>
      </c>
      <c r="N563" s="261">
        <v>10</v>
      </c>
      <c r="O563" s="261">
        <v>0</v>
      </c>
      <c r="P563" s="205">
        <v>0</v>
      </c>
      <c r="Q563" s="205">
        <v>0</v>
      </c>
      <c r="R563" s="117"/>
    </row>
    <row r="564" spans="2:18" s="397" customFormat="1" ht="13.5" customHeight="1">
      <c r="B564" s="751"/>
      <c r="C564" s="591"/>
      <c r="D564" s="591"/>
      <c r="E564" s="509" t="s">
        <v>19</v>
      </c>
      <c r="F564" s="184"/>
      <c r="G564" s="184"/>
      <c r="H564" s="482"/>
      <c r="I564" s="482"/>
      <c r="J564" s="482"/>
      <c r="K564" s="482"/>
      <c r="L564" s="482"/>
      <c r="M564" s="482"/>
      <c r="N564" s="261"/>
      <c r="O564" s="261"/>
      <c r="P564" s="203"/>
      <c r="Q564" s="203"/>
      <c r="R564" s="114"/>
    </row>
    <row r="565" spans="2:18" s="397" customFormat="1" ht="13.5" customHeight="1">
      <c r="B565" s="751"/>
      <c r="C565" s="591"/>
      <c r="D565" s="591"/>
      <c r="E565" s="509" t="s">
        <v>29</v>
      </c>
      <c r="F565" s="184"/>
      <c r="G565" s="184"/>
      <c r="H565" s="482">
        <v>0</v>
      </c>
      <c r="I565" s="482">
        <v>0</v>
      </c>
      <c r="J565" s="482">
        <v>0</v>
      </c>
      <c r="K565" s="482">
        <v>0</v>
      </c>
      <c r="L565" s="482">
        <v>0</v>
      </c>
      <c r="M565" s="482">
        <v>0</v>
      </c>
      <c r="N565" s="261">
        <v>0</v>
      </c>
      <c r="O565" s="261">
        <v>0</v>
      </c>
      <c r="P565" s="203">
        <v>0</v>
      </c>
      <c r="Q565" s="203">
        <v>0</v>
      </c>
      <c r="R565" s="114"/>
    </row>
    <row r="566" spans="2:18" s="397" customFormat="1" ht="13.5" customHeight="1">
      <c r="B566" s="751"/>
      <c r="C566" s="591"/>
      <c r="D566" s="591"/>
      <c r="E566" s="509" t="s">
        <v>20</v>
      </c>
      <c r="F566" s="184"/>
      <c r="G566" s="184"/>
      <c r="H566" s="482">
        <v>0</v>
      </c>
      <c r="I566" s="482">
        <v>0</v>
      </c>
      <c r="J566" s="482">
        <v>0</v>
      </c>
      <c r="K566" s="482">
        <v>0</v>
      </c>
      <c r="L566" s="482">
        <v>0</v>
      </c>
      <c r="M566" s="482">
        <v>0</v>
      </c>
      <c r="N566" s="261">
        <v>0</v>
      </c>
      <c r="O566" s="261">
        <v>0</v>
      </c>
      <c r="P566" s="203">
        <v>0</v>
      </c>
      <c r="Q566" s="203">
        <v>0</v>
      </c>
      <c r="R566" s="114"/>
    </row>
    <row r="567" spans="2:18" s="397" customFormat="1" ht="13.5" customHeight="1">
      <c r="B567" s="751"/>
      <c r="C567" s="591"/>
      <c r="D567" s="591"/>
      <c r="E567" s="509" t="s">
        <v>34</v>
      </c>
      <c r="F567" s="184"/>
      <c r="G567" s="184"/>
      <c r="H567" s="482"/>
      <c r="I567" s="482"/>
      <c r="J567" s="482"/>
      <c r="K567" s="482"/>
      <c r="L567" s="482"/>
      <c r="M567" s="482"/>
      <c r="N567" s="261"/>
      <c r="O567" s="261"/>
      <c r="P567" s="203"/>
      <c r="Q567" s="203"/>
      <c r="R567" s="114"/>
    </row>
    <row r="568" spans="2:18" s="397" customFormat="1" ht="13.5" customHeight="1">
      <c r="B568" s="751"/>
      <c r="C568" s="591"/>
      <c r="D568" s="591"/>
      <c r="E568" s="509" t="s">
        <v>70</v>
      </c>
      <c r="F568" s="184"/>
      <c r="G568" s="184"/>
      <c r="H568" s="482">
        <v>0</v>
      </c>
      <c r="I568" s="482">
        <v>0</v>
      </c>
      <c r="J568" s="482">
        <v>0</v>
      </c>
      <c r="K568" s="482">
        <v>0</v>
      </c>
      <c r="L568" s="264">
        <v>10</v>
      </c>
      <c r="M568" s="264">
        <v>0</v>
      </c>
      <c r="N568" s="261">
        <v>10</v>
      </c>
      <c r="O568" s="261">
        <v>0</v>
      </c>
      <c r="P568" s="203">
        <v>0</v>
      </c>
      <c r="Q568" s="203">
        <v>0</v>
      </c>
      <c r="R568" s="114"/>
    </row>
    <row r="569" spans="2:18" s="397" customFormat="1" ht="13.5" customHeight="1" thickBot="1">
      <c r="B569" s="752"/>
      <c r="C569" s="754"/>
      <c r="D569" s="754"/>
      <c r="E569" s="510" t="s">
        <v>21</v>
      </c>
      <c r="F569" s="194"/>
      <c r="G569" s="194"/>
      <c r="H569" s="483"/>
      <c r="I569" s="483"/>
      <c r="J569" s="483"/>
      <c r="K569" s="483"/>
      <c r="L569" s="483"/>
      <c r="M569" s="483"/>
      <c r="N569" s="294"/>
      <c r="O569" s="294"/>
      <c r="P569" s="210"/>
      <c r="Q569" s="210"/>
      <c r="R569" s="115"/>
    </row>
    <row r="570" spans="2:18" s="234" customFormat="1" ht="13.5" customHeight="1">
      <c r="B570" s="782"/>
      <c r="C570" s="760" t="s">
        <v>212</v>
      </c>
      <c r="D570" s="758" t="s">
        <v>384</v>
      </c>
      <c r="E570" s="407" t="s">
        <v>18</v>
      </c>
      <c r="F570" s="195"/>
      <c r="G570" s="195"/>
      <c r="H570" s="404">
        <v>72</v>
      </c>
      <c r="I570" s="404">
        <v>40</v>
      </c>
      <c r="J570" s="195">
        <v>252</v>
      </c>
      <c r="K570" s="354">
        <v>158.43</v>
      </c>
      <c r="L570" s="354">
        <v>383.3</v>
      </c>
      <c r="M570" s="354">
        <v>360.04737999999998</v>
      </c>
      <c r="N570" s="352">
        <v>472.36248000000001</v>
      </c>
      <c r="O570" s="352">
        <v>471.41847000000001</v>
      </c>
      <c r="P570" s="205">
        <v>0</v>
      </c>
      <c r="Q570" s="205">
        <v>0</v>
      </c>
      <c r="R570" s="117"/>
    </row>
    <row r="571" spans="2:18" s="234" customFormat="1" ht="13.5" customHeight="1">
      <c r="B571" s="782"/>
      <c r="C571" s="760"/>
      <c r="D571" s="758"/>
      <c r="E571" s="263" t="s">
        <v>19</v>
      </c>
      <c r="F571" s="184"/>
      <c r="G571" s="184"/>
      <c r="H571" s="313"/>
      <c r="I571" s="313"/>
      <c r="J571" s="405"/>
      <c r="K571" s="405"/>
      <c r="L571" s="482"/>
      <c r="M571" s="482"/>
      <c r="N571" s="261"/>
      <c r="O571" s="261"/>
      <c r="P571" s="203"/>
      <c r="Q571" s="203"/>
      <c r="R571" s="114"/>
    </row>
    <row r="572" spans="2:18" s="234" customFormat="1" ht="13.5" customHeight="1">
      <c r="B572" s="782"/>
      <c r="C572" s="760"/>
      <c r="D572" s="758"/>
      <c r="E572" s="263" t="s">
        <v>29</v>
      </c>
      <c r="F572" s="184"/>
      <c r="G572" s="184"/>
      <c r="H572" s="313">
        <v>0</v>
      </c>
      <c r="I572" s="313">
        <v>0</v>
      </c>
      <c r="J572" s="405">
        <v>0</v>
      </c>
      <c r="K572" s="405">
        <v>0</v>
      </c>
      <c r="L572" s="482">
        <v>0</v>
      </c>
      <c r="M572" s="482">
        <v>0</v>
      </c>
      <c r="N572" s="261">
        <v>0</v>
      </c>
      <c r="O572" s="261"/>
      <c r="P572" s="203">
        <v>0</v>
      </c>
      <c r="Q572" s="203">
        <v>0</v>
      </c>
      <c r="R572" s="114"/>
    </row>
    <row r="573" spans="2:18" s="234" customFormat="1" ht="13.5" customHeight="1">
      <c r="B573" s="782"/>
      <c r="C573" s="760"/>
      <c r="D573" s="758"/>
      <c r="E573" s="263" t="s">
        <v>20</v>
      </c>
      <c r="F573" s="184"/>
      <c r="G573" s="184"/>
      <c r="H573" s="313">
        <v>0</v>
      </c>
      <c r="I573" s="313">
        <v>0</v>
      </c>
      <c r="J573" s="405">
        <v>0</v>
      </c>
      <c r="K573" s="405">
        <v>0</v>
      </c>
      <c r="L573" s="482">
        <v>0</v>
      </c>
      <c r="M573" s="482">
        <v>0</v>
      </c>
      <c r="N573" s="261">
        <v>0</v>
      </c>
      <c r="O573" s="261"/>
      <c r="P573" s="203">
        <v>0</v>
      </c>
      <c r="Q573" s="203">
        <v>0</v>
      </c>
      <c r="R573" s="114"/>
    </row>
    <row r="574" spans="2:18" s="234" customFormat="1" ht="13.5" customHeight="1">
      <c r="B574" s="782"/>
      <c r="C574" s="760"/>
      <c r="D574" s="758"/>
      <c r="E574" s="263" t="s">
        <v>34</v>
      </c>
      <c r="F574" s="184"/>
      <c r="G574" s="184"/>
      <c r="H574" s="313"/>
      <c r="I574" s="313"/>
      <c r="J574" s="405"/>
      <c r="K574" s="405"/>
      <c r="L574" s="482"/>
      <c r="M574" s="482"/>
      <c r="N574" s="261"/>
      <c r="O574" s="261"/>
      <c r="P574" s="203"/>
      <c r="Q574" s="203"/>
      <c r="R574" s="114"/>
    </row>
    <row r="575" spans="2:18" s="234" customFormat="1" ht="13.5" customHeight="1">
      <c r="B575" s="782"/>
      <c r="C575" s="760"/>
      <c r="D575" s="758"/>
      <c r="E575" s="263" t="s">
        <v>70</v>
      </c>
      <c r="F575" s="184"/>
      <c r="G575" s="184"/>
      <c r="H575" s="313">
        <v>72</v>
      </c>
      <c r="I575" s="313">
        <v>40</v>
      </c>
      <c r="J575" s="184">
        <v>252</v>
      </c>
      <c r="K575" s="264">
        <v>158.43</v>
      </c>
      <c r="L575" s="264">
        <v>383.3</v>
      </c>
      <c r="M575" s="264">
        <v>360.04737999999998</v>
      </c>
      <c r="N575" s="261">
        <v>472.36248000000001</v>
      </c>
      <c r="O575" s="261">
        <v>471.41847000000001</v>
      </c>
      <c r="P575" s="203">
        <v>0</v>
      </c>
      <c r="Q575" s="203">
        <v>0</v>
      </c>
      <c r="R575" s="114"/>
    </row>
    <row r="576" spans="2:18" s="234" customFormat="1" ht="13.5" customHeight="1" thickBot="1">
      <c r="B576" s="782"/>
      <c r="C576" s="760"/>
      <c r="D576" s="758"/>
      <c r="E576" s="282" t="s">
        <v>21</v>
      </c>
      <c r="F576" s="194"/>
      <c r="G576" s="194"/>
      <c r="H576" s="315"/>
      <c r="I576" s="315"/>
      <c r="J576" s="410"/>
      <c r="K576" s="410"/>
      <c r="L576" s="483"/>
      <c r="M576" s="483"/>
      <c r="N576" s="294"/>
      <c r="O576" s="294"/>
      <c r="P576" s="210"/>
      <c r="Q576" s="210"/>
      <c r="R576" s="115"/>
    </row>
    <row r="577" spans="2:18" s="234" customFormat="1" ht="13.5" customHeight="1">
      <c r="B577" s="783"/>
      <c r="C577" s="646"/>
      <c r="D577" s="646"/>
      <c r="E577" s="279" t="s">
        <v>18</v>
      </c>
      <c r="F577" s="197"/>
      <c r="G577" s="197"/>
      <c r="H577" s="312">
        <v>10</v>
      </c>
      <c r="I577" s="312">
        <v>1.77729</v>
      </c>
      <c r="J577" s="184">
        <v>10</v>
      </c>
      <c r="K577" s="264">
        <v>1.77729</v>
      </c>
      <c r="L577" s="264">
        <v>13.7</v>
      </c>
      <c r="M577" s="264">
        <v>3.8359100000000002</v>
      </c>
      <c r="N577" s="261">
        <v>5.27013</v>
      </c>
      <c r="O577" s="261">
        <v>5.27013</v>
      </c>
      <c r="P577" s="211">
        <v>0</v>
      </c>
      <c r="Q577" s="211">
        <v>0</v>
      </c>
      <c r="R577" s="113"/>
    </row>
    <row r="578" spans="2:18" s="234" customFormat="1" ht="13.5" customHeight="1">
      <c r="B578" s="783"/>
      <c r="C578" s="646"/>
      <c r="D578" s="646"/>
      <c r="E578" s="263" t="s">
        <v>19</v>
      </c>
      <c r="F578" s="184"/>
      <c r="G578" s="184"/>
      <c r="H578" s="313"/>
      <c r="I578" s="313"/>
      <c r="J578" s="405"/>
      <c r="K578" s="405"/>
      <c r="L578" s="482"/>
      <c r="M578" s="482"/>
      <c r="N578" s="261"/>
      <c r="O578" s="261"/>
      <c r="P578" s="203"/>
      <c r="Q578" s="203"/>
      <c r="R578" s="114"/>
    </row>
    <row r="579" spans="2:18" s="234" customFormat="1" ht="13.5" customHeight="1">
      <c r="B579" s="783"/>
      <c r="C579" s="646"/>
      <c r="D579" s="646"/>
      <c r="E579" s="263" t="s">
        <v>29</v>
      </c>
      <c r="F579" s="184"/>
      <c r="G579" s="184"/>
      <c r="H579" s="313">
        <v>0</v>
      </c>
      <c r="I579" s="313">
        <v>0</v>
      </c>
      <c r="J579" s="405">
        <v>0</v>
      </c>
      <c r="K579" s="405">
        <v>0</v>
      </c>
      <c r="L579" s="482">
        <v>0</v>
      </c>
      <c r="M579" s="482">
        <v>0</v>
      </c>
      <c r="N579" s="261">
        <v>0</v>
      </c>
      <c r="O579" s="261"/>
      <c r="P579" s="203">
        <v>0</v>
      </c>
      <c r="Q579" s="203">
        <v>0</v>
      </c>
      <c r="R579" s="114"/>
    </row>
    <row r="580" spans="2:18" s="234" customFormat="1" ht="13.5" customHeight="1">
      <c r="B580" s="783"/>
      <c r="C580" s="646"/>
      <c r="D580" s="646"/>
      <c r="E580" s="263" t="s">
        <v>20</v>
      </c>
      <c r="F580" s="184"/>
      <c r="G580" s="184"/>
      <c r="H580" s="313">
        <v>0</v>
      </c>
      <c r="I580" s="313">
        <v>0</v>
      </c>
      <c r="J580" s="405">
        <v>0</v>
      </c>
      <c r="K580" s="405">
        <v>0</v>
      </c>
      <c r="L580" s="482">
        <v>0</v>
      </c>
      <c r="M580" s="482">
        <v>0</v>
      </c>
      <c r="N580" s="261">
        <v>0</v>
      </c>
      <c r="O580" s="261"/>
      <c r="P580" s="203">
        <v>0</v>
      </c>
      <c r="Q580" s="203">
        <v>0</v>
      </c>
      <c r="R580" s="114"/>
    </row>
    <row r="581" spans="2:18" s="234" customFormat="1" ht="13.5" customHeight="1">
      <c r="B581" s="783"/>
      <c r="C581" s="646"/>
      <c r="D581" s="646"/>
      <c r="E581" s="263" t="s">
        <v>34</v>
      </c>
      <c r="F581" s="184"/>
      <c r="G581" s="184"/>
      <c r="H581" s="313"/>
      <c r="I581" s="313"/>
      <c r="J581" s="405"/>
      <c r="K581" s="405"/>
      <c r="L581" s="482"/>
      <c r="M581" s="482"/>
      <c r="N581" s="261"/>
      <c r="O581" s="261"/>
      <c r="P581" s="203"/>
      <c r="Q581" s="203"/>
      <c r="R581" s="114"/>
    </row>
    <row r="582" spans="2:18" s="234" customFormat="1" ht="13.5" customHeight="1">
      <c r="B582" s="783"/>
      <c r="C582" s="646"/>
      <c r="D582" s="646"/>
      <c r="E582" s="263" t="s">
        <v>70</v>
      </c>
      <c r="F582" s="184"/>
      <c r="G582" s="184"/>
      <c r="H582" s="313">
        <v>10</v>
      </c>
      <c r="I582" s="313">
        <v>1.77729</v>
      </c>
      <c r="J582" s="184">
        <v>10</v>
      </c>
      <c r="K582" s="264">
        <v>1.77729</v>
      </c>
      <c r="L582" s="264">
        <v>13.7</v>
      </c>
      <c r="M582" s="264">
        <v>3.8359100000000002</v>
      </c>
      <c r="N582" s="261">
        <v>5.27013</v>
      </c>
      <c r="O582" s="261">
        <v>5.27013</v>
      </c>
      <c r="P582" s="203">
        <v>0</v>
      </c>
      <c r="Q582" s="203">
        <v>0</v>
      </c>
      <c r="R582" s="114"/>
    </row>
    <row r="583" spans="2:18" s="234" customFormat="1" ht="13.5" customHeight="1" thickBot="1">
      <c r="B583" s="784"/>
      <c r="C583" s="748"/>
      <c r="D583" s="748"/>
      <c r="E583" s="282" t="s">
        <v>21</v>
      </c>
      <c r="F583" s="194"/>
      <c r="G583" s="194"/>
      <c r="H583" s="315"/>
      <c r="I583" s="315"/>
      <c r="J583" s="410"/>
      <c r="K583" s="410"/>
      <c r="L583" s="483"/>
      <c r="M583" s="483"/>
      <c r="N583" s="294"/>
      <c r="O583" s="294"/>
      <c r="P583" s="210"/>
      <c r="Q583" s="210"/>
      <c r="R583" s="115"/>
    </row>
    <row r="584" spans="2:18" s="138" customFormat="1" ht="13.5" customHeight="1">
      <c r="B584" s="822"/>
      <c r="C584" s="765" t="s">
        <v>98</v>
      </c>
      <c r="D584" s="765" t="s">
        <v>404</v>
      </c>
      <c r="E584" s="276" t="s">
        <v>18</v>
      </c>
      <c r="F584" s="187">
        <v>2409.5</v>
      </c>
      <c r="G584" s="187">
        <v>2226</v>
      </c>
      <c r="H584" s="187">
        <f>H586+H587+H589</f>
        <v>194.334</v>
      </c>
      <c r="I584" s="187">
        <f t="shared" ref="I584:Q584" si="338">I586+I587+I589</f>
        <v>0</v>
      </c>
      <c r="J584" s="187">
        <f t="shared" si="338"/>
        <v>459.334</v>
      </c>
      <c r="K584" s="187">
        <f t="shared" si="338"/>
        <v>12</v>
      </c>
      <c r="L584" s="187">
        <f t="shared" si="338"/>
        <v>714.33400000000006</v>
      </c>
      <c r="M584" s="187">
        <f t="shared" si="338"/>
        <v>19.5</v>
      </c>
      <c r="N584" s="187">
        <f t="shared" si="338"/>
        <v>236.16806</v>
      </c>
      <c r="O584" s="187">
        <f t="shared" si="338"/>
        <v>236.16800000000001</v>
      </c>
      <c r="P584" s="187">
        <f t="shared" si="338"/>
        <v>700</v>
      </c>
      <c r="Q584" s="187">
        <f t="shared" si="338"/>
        <v>700</v>
      </c>
      <c r="R584" s="806"/>
    </row>
    <row r="585" spans="2:18" s="138" customFormat="1" ht="13.5" customHeight="1">
      <c r="B585" s="815"/>
      <c r="C585" s="766"/>
      <c r="D585" s="766"/>
      <c r="E585" s="262" t="s">
        <v>19</v>
      </c>
      <c r="F585" s="188"/>
      <c r="G585" s="188"/>
      <c r="H585" s="188"/>
      <c r="I585" s="188"/>
      <c r="J585" s="188"/>
      <c r="K585" s="188"/>
      <c r="L585" s="188"/>
      <c r="M585" s="188"/>
      <c r="N585" s="188"/>
      <c r="O585" s="188"/>
      <c r="P585" s="188"/>
      <c r="Q585" s="188"/>
      <c r="R585" s="807"/>
    </row>
    <row r="586" spans="2:18" s="138" customFormat="1" ht="13.5" customHeight="1">
      <c r="B586" s="815"/>
      <c r="C586" s="766"/>
      <c r="D586" s="766"/>
      <c r="E586" s="262" t="s">
        <v>29</v>
      </c>
      <c r="F586" s="188">
        <v>0</v>
      </c>
      <c r="G586" s="188">
        <v>0</v>
      </c>
      <c r="H586" s="188">
        <f>H593+H600+H607</f>
        <v>0</v>
      </c>
      <c r="I586" s="188">
        <f t="shared" ref="I586:Q586" si="339">I593+I600+I607</f>
        <v>0</v>
      </c>
      <c r="J586" s="188">
        <f t="shared" si="339"/>
        <v>0</v>
      </c>
      <c r="K586" s="188">
        <f t="shared" si="339"/>
        <v>0</v>
      </c>
      <c r="L586" s="188">
        <f t="shared" si="339"/>
        <v>0</v>
      </c>
      <c r="M586" s="188">
        <f t="shared" si="339"/>
        <v>0</v>
      </c>
      <c r="N586" s="188">
        <f t="shared" si="339"/>
        <v>0</v>
      </c>
      <c r="O586" s="188">
        <f t="shared" si="339"/>
        <v>0</v>
      </c>
      <c r="P586" s="188">
        <f t="shared" si="339"/>
        <v>0</v>
      </c>
      <c r="Q586" s="188">
        <f t="shared" si="339"/>
        <v>0</v>
      </c>
      <c r="R586" s="807"/>
    </row>
    <row r="587" spans="2:18" s="138" customFormat="1" ht="13.5" customHeight="1">
      <c r="B587" s="815"/>
      <c r="C587" s="766"/>
      <c r="D587" s="766"/>
      <c r="E587" s="262" t="s">
        <v>20</v>
      </c>
      <c r="F587" s="188">
        <v>2188</v>
      </c>
      <c r="G587" s="188">
        <v>1953</v>
      </c>
      <c r="H587" s="188">
        <f>H594+H601+H608</f>
        <v>0</v>
      </c>
      <c r="I587" s="188">
        <f t="shared" ref="I587:Q587" si="340">I594+I601+I608</f>
        <v>0</v>
      </c>
      <c r="J587" s="188">
        <f t="shared" si="340"/>
        <v>0</v>
      </c>
      <c r="K587" s="188">
        <f t="shared" si="340"/>
        <v>0</v>
      </c>
      <c r="L587" s="188">
        <f t="shared" si="340"/>
        <v>0</v>
      </c>
      <c r="M587" s="188">
        <f t="shared" si="340"/>
        <v>0</v>
      </c>
      <c r="N587" s="188">
        <f t="shared" si="340"/>
        <v>0</v>
      </c>
      <c r="O587" s="188">
        <f t="shared" si="340"/>
        <v>0</v>
      </c>
      <c r="P587" s="188">
        <f t="shared" si="340"/>
        <v>0</v>
      </c>
      <c r="Q587" s="188">
        <f t="shared" si="340"/>
        <v>0</v>
      </c>
      <c r="R587" s="807"/>
    </row>
    <row r="588" spans="2:18" s="138" customFormat="1" ht="13.5" customHeight="1">
      <c r="B588" s="815"/>
      <c r="C588" s="766"/>
      <c r="D588" s="766"/>
      <c r="E588" s="262" t="s">
        <v>34</v>
      </c>
      <c r="F588" s="188"/>
      <c r="G588" s="188"/>
      <c r="H588" s="188"/>
      <c r="I588" s="188"/>
      <c r="J588" s="188"/>
      <c r="K588" s="188"/>
      <c r="L588" s="188"/>
      <c r="M588" s="188"/>
      <c r="N588" s="188"/>
      <c r="O588" s="188"/>
      <c r="P588" s="188"/>
      <c r="Q588" s="188"/>
      <c r="R588" s="807"/>
    </row>
    <row r="589" spans="2:18" s="138" customFormat="1" ht="13.5" customHeight="1">
      <c r="B589" s="815"/>
      <c r="C589" s="766"/>
      <c r="D589" s="766"/>
      <c r="E589" s="262" t="s">
        <v>70</v>
      </c>
      <c r="F589" s="188">
        <v>291.5</v>
      </c>
      <c r="G589" s="188">
        <v>273</v>
      </c>
      <c r="H589" s="188">
        <f>H596+H603+H610</f>
        <v>194.334</v>
      </c>
      <c r="I589" s="188">
        <f t="shared" ref="I589:Q589" si="341">I596+I603+I610</f>
        <v>0</v>
      </c>
      <c r="J589" s="188">
        <f t="shared" si="341"/>
        <v>459.334</v>
      </c>
      <c r="K589" s="188">
        <f t="shared" si="341"/>
        <v>12</v>
      </c>
      <c r="L589" s="188">
        <f t="shared" si="341"/>
        <v>714.33400000000006</v>
      </c>
      <c r="M589" s="188">
        <f t="shared" si="341"/>
        <v>19.5</v>
      </c>
      <c r="N589" s="188">
        <f t="shared" si="341"/>
        <v>236.16806</v>
      </c>
      <c r="O589" s="188">
        <f t="shared" si="341"/>
        <v>236.16800000000001</v>
      </c>
      <c r="P589" s="188">
        <f t="shared" si="341"/>
        <v>700</v>
      </c>
      <c r="Q589" s="188">
        <f t="shared" si="341"/>
        <v>700</v>
      </c>
      <c r="R589" s="807"/>
    </row>
    <row r="590" spans="2:18" s="138" customFormat="1" ht="13.5" customHeight="1" thickBot="1">
      <c r="B590" s="816"/>
      <c r="C590" s="767"/>
      <c r="D590" s="767"/>
      <c r="E590" s="284" t="s">
        <v>21</v>
      </c>
      <c r="F590" s="191"/>
      <c r="G590" s="191"/>
      <c r="H590" s="191"/>
      <c r="I590" s="191"/>
      <c r="J590" s="191"/>
      <c r="K590" s="191"/>
      <c r="L590" s="191"/>
      <c r="M590" s="191"/>
      <c r="N590" s="191"/>
      <c r="O590" s="191"/>
      <c r="P590" s="191"/>
      <c r="Q590" s="191"/>
      <c r="R590" s="808"/>
    </row>
    <row r="591" spans="2:18" s="138" customFormat="1" ht="13.5" customHeight="1">
      <c r="B591" s="778"/>
      <c r="C591" s="755" t="s">
        <v>210</v>
      </c>
      <c r="D591" s="761" t="s">
        <v>207</v>
      </c>
      <c r="E591" s="279" t="s">
        <v>18</v>
      </c>
      <c r="F591" s="197"/>
      <c r="G591" s="197"/>
      <c r="H591" s="312">
        <v>70</v>
      </c>
      <c r="I591" s="312">
        <v>0</v>
      </c>
      <c r="J591" s="184">
        <v>210</v>
      </c>
      <c r="K591" s="264">
        <v>12</v>
      </c>
      <c r="L591" s="264">
        <v>315</v>
      </c>
      <c r="M591" s="264">
        <v>19.5</v>
      </c>
      <c r="N591" s="261">
        <v>37.5</v>
      </c>
      <c r="O591" s="261">
        <v>37.5</v>
      </c>
      <c r="P591" s="203">
        <v>350</v>
      </c>
      <c r="Q591" s="203">
        <v>350</v>
      </c>
      <c r="R591" s="123"/>
    </row>
    <row r="592" spans="2:18" s="138" customFormat="1" ht="13.5" customHeight="1">
      <c r="B592" s="774"/>
      <c r="C592" s="756"/>
      <c r="D592" s="753"/>
      <c r="E592" s="263" t="s">
        <v>19</v>
      </c>
      <c r="F592" s="184"/>
      <c r="G592" s="184"/>
      <c r="H592" s="313"/>
      <c r="I592" s="313"/>
      <c r="J592" s="405"/>
      <c r="K592" s="405"/>
      <c r="L592" s="482"/>
      <c r="M592" s="482"/>
      <c r="N592" s="261"/>
      <c r="O592" s="261"/>
      <c r="P592" s="203"/>
      <c r="Q592" s="203"/>
      <c r="R592" s="116"/>
    </row>
    <row r="593" spans="2:18" s="138" customFormat="1" ht="13.5" customHeight="1">
      <c r="B593" s="774"/>
      <c r="C593" s="756"/>
      <c r="D593" s="753"/>
      <c r="E593" s="263" t="s">
        <v>29</v>
      </c>
      <c r="F593" s="184"/>
      <c r="G593" s="184"/>
      <c r="H593" s="313">
        <v>0</v>
      </c>
      <c r="I593" s="313">
        <v>0</v>
      </c>
      <c r="J593" s="405">
        <v>0</v>
      </c>
      <c r="K593" s="405">
        <v>0</v>
      </c>
      <c r="L593" s="482">
        <v>0</v>
      </c>
      <c r="M593" s="482">
        <v>0</v>
      </c>
      <c r="N593" s="261">
        <v>0</v>
      </c>
      <c r="O593" s="261">
        <v>0</v>
      </c>
      <c r="P593" s="203">
        <v>0</v>
      </c>
      <c r="Q593" s="203">
        <v>0</v>
      </c>
      <c r="R593" s="116"/>
    </row>
    <row r="594" spans="2:18" s="138" customFormat="1" ht="13.5" customHeight="1">
      <c r="B594" s="774"/>
      <c r="C594" s="756"/>
      <c r="D594" s="753"/>
      <c r="E594" s="263" t="s">
        <v>20</v>
      </c>
      <c r="F594" s="184"/>
      <c r="G594" s="184"/>
      <c r="H594" s="313">
        <v>0</v>
      </c>
      <c r="I594" s="313">
        <v>0</v>
      </c>
      <c r="J594" s="405">
        <v>0</v>
      </c>
      <c r="K594" s="405">
        <v>0</v>
      </c>
      <c r="L594" s="482">
        <v>0</v>
      </c>
      <c r="M594" s="482">
        <v>0</v>
      </c>
      <c r="N594" s="261">
        <v>0</v>
      </c>
      <c r="O594" s="261">
        <v>0</v>
      </c>
      <c r="P594" s="203">
        <v>0</v>
      </c>
      <c r="Q594" s="203">
        <v>0</v>
      </c>
      <c r="R594" s="116"/>
    </row>
    <row r="595" spans="2:18" s="138" customFormat="1" ht="13.5" customHeight="1">
      <c r="B595" s="774"/>
      <c r="C595" s="756"/>
      <c r="D595" s="753"/>
      <c r="E595" s="263" t="s">
        <v>34</v>
      </c>
      <c r="F595" s="184"/>
      <c r="G595" s="184"/>
      <c r="H595" s="313"/>
      <c r="I595" s="313"/>
      <c r="J595" s="405"/>
      <c r="K595" s="405"/>
      <c r="L595" s="482"/>
      <c r="M595" s="482"/>
      <c r="N595" s="261"/>
      <c r="O595" s="261"/>
      <c r="P595" s="203"/>
      <c r="Q595" s="203"/>
      <c r="R595" s="116"/>
    </row>
    <row r="596" spans="2:18" s="138" customFormat="1" ht="13.5" customHeight="1">
      <c r="B596" s="774"/>
      <c r="C596" s="756"/>
      <c r="D596" s="753"/>
      <c r="E596" s="263" t="s">
        <v>70</v>
      </c>
      <c r="F596" s="184"/>
      <c r="G596" s="184"/>
      <c r="H596" s="313">
        <v>70</v>
      </c>
      <c r="I596" s="313">
        <v>0</v>
      </c>
      <c r="J596" s="184">
        <v>210</v>
      </c>
      <c r="K596" s="264">
        <v>12</v>
      </c>
      <c r="L596" s="264">
        <v>315</v>
      </c>
      <c r="M596" s="264">
        <v>19.5</v>
      </c>
      <c r="N596" s="261">
        <v>37.5</v>
      </c>
      <c r="O596" s="261">
        <v>37.5</v>
      </c>
      <c r="P596" s="203">
        <v>350</v>
      </c>
      <c r="Q596" s="203">
        <v>350</v>
      </c>
      <c r="R596" s="116"/>
    </row>
    <row r="597" spans="2:18" s="138" customFormat="1" ht="13.5" customHeight="1" thickBot="1">
      <c r="B597" s="775"/>
      <c r="C597" s="777"/>
      <c r="D597" s="768"/>
      <c r="E597" s="282" t="s">
        <v>21</v>
      </c>
      <c r="F597" s="194"/>
      <c r="G597" s="194"/>
      <c r="H597" s="315"/>
      <c r="I597" s="315"/>
      <c r="J597" s="410"/>
      <c r="K597" s="410"/>
      <c r="L597" s="483"/>
      <c r="M597" s="483"/>
      <c r="N597" s="294"/>
      <c r="O597" s="294"/>
      <c r="P597" s="210"/>
      <c r="Q597" s="210"/>
      <c r="R597" s="115"/>
    </row>
    <row r="598" spans="2:18" s="138" customFormat="1" ht="13.5" customHeight="1">
      <c r="B598" s="781"/>
      <c r="C598" s="759" t="s">
        <v>110</v>
      </c>
      <c r="D598" s="757" t="s">
        <v>696</v>
      </c>
      <c r="E598" s="279" t="s">
        <v>18</v>
      </c>
      <c r="F598" s="197"/>
      <c r="G598" s="197"/>
      <c r="H598" s="312">
        <v>25</v>
      </c>
      <c r="I598" s="312">
        <v>0</v>
      </c>
      <c r="J598" s="184">
        <v>150</v>
      </c>
      <c r="K598" s="264">
        <v>0</v>
      </c>
      <c r="L598" s="264">
        <v>300</v>
      </c>
      <c r="M598" s="264">
        <v>0</v>
      </c>
      <c r="N598" s="261">
        <v>0</v>
      </c>
      <c r="O598" s="261">
        <v>0</v>
      </c>
      <c r="P598" s="203">
        <v>350</v>
      </c>
      <c r="Q598" s="203">
        <v>350</v>
      </c>
      <c r="R598" s="113"/>
    </row>
    <row r="599" spans="2:18" s="138" customFormat="1" ht="13.5" customHeight="1">
      <c r="B599" s="782"/>
      <c r="C599" s="760"/>
      <c r="D599" s="758"/>
      <c r="E599" s="263" t="s">
        <v>19</v>
      </c>
      <c r="F599" s="184"/>
      <c r="G599" s="184"/>
      <c r="H599" s="313"/>
      <c r="I599" s="313"/>
      <c r="J599" s="405"/>
      <c r="K599" s="405"/>
      <c r="L599" s="482"/>
      <c r="M599" s="482"/>
      <c r="N599" s="261"/>
      <c r="O599" s="261"/>
      <c r="P599" s="203"/>
      <c r="Q599" s="203"/>
      <c r="R599" s="114"/>
    </row>
    <row r="600" spans="2:18" s="138" customFormat="1" ht="13.5" customHeight="1">
      <c r="B600" s="782"/>
      <c r="C600" s="760"/>
      <c r="D600" s="758"/>
      <c r="E600" s="263" t="s">
        <v>29</v>
      </c>
      <c r="F600" s="184"/>
      <c r="G600" s="184"/>
      <c r="H600" s="313">
        <v>0</v>
      </c>
      <c r="I600" s="313">
        <v>0</v>
      </c>
      <c r="J600" s="405">
        <v>0</v>
      </c>
      <c r="K600" s="405">
        <v>0</v>
      </c>
      <c r="L600" s="482">
        <v>0</v>
      </c>
      <c r="M600" s="482">
        <v>0</v>
      </c>
      <c r="N600" s="261">
        <v>0</v>
      </c>
      <c r="O600" s="261">
        <v>0</v>
      </c>
      <c r="P600" s="203">
        <v>0</v>
      </c>
      <c r="Q600" s="203">
        <v>0</v>
      </c>
      <c r="R600" s="114"/>
    </row>
    <row r="601" spans="2:18" s="138" customFormat="1" ht="13.5" customHeight="1">
      <c r="B601" s="782"/>
      <c r="C601" s="760"/>
      <c r="D601" s="758"/>
      <c r="E601" s="263" t="s">
        <v>20</v>
      </c>
      <c r="F601" s="184"/>
      <c r="G601" s="184"/>
      <c r="H601" s="313">
        <v>0</v>
      </c>
      <c r="I601" s="313">
        <v>0</v>
      </c>
      <c r="J601" s="405">
        <v>0</v>
      </c>
      <c r="K601" s="405">
        <v>0</v>
      </c>
      <c r="L601" s="482">
        <v>0</v>
      </c>
      <c r="M601" s="482">
        <v>0</v>
      </c>
      <c r="N601" s="261">
        <v>0</v>
      </c>
      <c r="O601" s="261">
        <v>0</v>
      </c>
      <c r="P601" s="203">
        <v>0</v>
      </c>
      <c r="Q601" s="203">
        <v>0</v>
      </c>
      <c r="R601" s="114"/>
    </row>
    <row r="602" spans="2:18" s="138" customFormat="1" ht="13.5" customHeight="1">
      <c r="B602" s="782"/>
      <c r="C602" s="760"/>
      <c r="D602" s="758"/>
      <c r="E602" s="263" t="s">
        <v>34</v>
      </c>
      <c r="F602" s="184"/>
      <c r="G602" s="184"/>
      <c r="H602" s="313"/>
      <c r="I602" s="313"/>
      <c r="J602" s="405"/>
      <c r="K602" s="405"/>
      <c r="L602" s="482"/>
      <c r="M602" s="482"/>
      <c r="N602" s="261"/>
      <c r="O602" s="261"/>
      <c r="P602" s="203"/>
      <c r="Q602" s="203"/>
      <c r="R602" s="114"/>
    </row>
    <row r="603" spans="2:18" s="138" customFormat="1" ht="13.5" customHeight="1">
      <c r="B603" s="782"/>
      <c r="C603" s="760"/>
      <c r="D603" s="758"/>
      <c r="E603" s="263" t="s">
        <v>70</v>
      </c>
      <c r="F603" s="184"/>
      <c r="G603" s="184"/>
      <c r="H603" s="313">
        <v>25</v>
      </c>
      <c r="I603" s="313">
        <v>0</v>
      </c>
      <c r="J603" s="184">
        <v>150</v>
      </c>
      <c r="K603" s="264">
        <v>0</v>
      </c>
      <c r="L603" s="264">
        <v>300</v>
      </c>
      <c r="M603" s="264">
        <v>0</v>
      </c>
      <c r="N603" s="261">
        <v>0</v>
      </c>
      <c r="O603" s="261">
        <v>0</v>
      </c>
      <c r="P603" s="203">
        <v>350</v>
      </c>
      <c r="Q603" s="203">
        <v>350</v>
      </c>
      <c r="R603" s="114"/>
    </row>
    <row r="604" spans="2:18" s="138" customFormat="1" ht="13.5" customHeight="1" thickBot="1">
      <c r="B604" s="782"/>
      <c r="C604" s="760"/>
      <c r="D604" s="758"/>
      <c r="E604" s="289" t="s">
        <v>21</v>
      </c>
      <c r="F604" s="185"/>
      <c r="G604" s="185"/>
      <c r="H604" s="314"/>
      <c r="I604" s="314"/>
      <c r="J604" s="406"/>
      <c r="K604" s="406"/>
      <c r="L604" s="488"/>
      <c r="M604" s="488"/>
      <c r="N604" s="269"/>
      <c r="O604" s="269"/>
      <c r="P604" s="204"/>
      <c r="Q604" s="204"/>
      <c r="R604" s="116"/>
    </row>
    <row r="605" spans="2:18" s="206" customFormat="1" ht="13.5" customHeight="1">
      <c r="B605" s="778"/>
      <c r="C605" s="755" t="s">
        <v>212</v>
      </c>
      <c r="D605" s="761" t="s">
        <v>625</v>
      </c>
      <c r="E605" s="487" t="s">
        <v>18</v>
      </c>
      <c r="F605" s="197"/>
      <c r="G605" s="197"/>
      <c r="H605" s="489">
        <v>99.334000000000003</v>
      </c>
      <c r="I605" s="489">
        <v>0</v>
      </c>
      <c r="J605" s="197">
        <v>99.334000000000003</v>
      </c>
      <c r="K605" s="353">
        <v>0</v>
      </c>
      <c r="L605" s="353">
        <v>99.334000000000003</v>
      </c>
      <c r="M605" s="353">
        <v>0</v>
      </c>
      <c r="N605" s="351">
        <v>198.66806</v>
      </c>
      <c r="O605" s="351">
        <v>198.66800000000001</v>
      </c>
      <c r="P605" s="211">
        <v>0</v>
      </c>
      <c r="Q605" s="211">
        <v>0</v>
      </c>
      <c r="R605" s="113"/>
    </row>
    <row r="606" spans="2:18" s="206" customFormat="1" ht="13.5" customHeight="1">
      <c r="B606" s="774"/>
      <c r="C606" s="756"/>
      <c r="D606" s="753"/>
      <c r="E606" s="485" t="s">
        <v>19</v>
      </c>
      <c r="F606" s="184"/>
      <c r="G606" s="184"/>
      <c r="H606" s="482"/>
      <c r="I606" s="482"/>
      <c r="J606" s="482"/>
      <c r="K606" s="482"/>
      <c r="L606" s="482"/>
      <c r="M606" s="482"/>
      <c r="N606" s="261"/>
      <c r="O606" s="261"/>
      <c r="P606" s="203"/>
      <c r="Q606" s="203"/>
      <c r="R606" s="114"/>
    </row>
    <row r="607" spans="2:18" s="206" customFormat="1" ht="13.5" customHeight="1">
      <c r="B607" s="774"/>
      <c r="C607" s="756"/>
      <c r="D607" s="753"/>
      <c r="E607" s="485" t="s">
        <v>29</v>
      </c>
      <c r="F607" s="184"/>
      <c r="G607" s="184"/>
      <c r="H607" s="482">
        <v>0</v>
      </c>
      <c r="I607" s="482">
        <v>0</v>
      </c>
      <c r="J607" s="482">
        <v>0</v>
      </c>
      <c r="K607" s="482">
        <v>0</v>
      </c>
      <c r="L607" s="482">
        <v>0</v>
      </c>
      <c r="M607" s="482">
        <v>0</v>
      </c>
      <c r="N607" s="261">
        <v>0</v>
      </c>
      <c r="O607" s="261">
        <v>0</v>
      </c>
      <c r="P607" s="203">
        <v>0</v>
      </c>
      <c r="Q607" s="203">
        <v>0</v>
      </c>
      <c r="R607" s="114"/>
    </row>
    <row r="608" spans="2:18" s="206" customFormat="1" ht="13.5" customHeight="1">
      <c r="B608" s="774"/>
      <c r="C608" s="756"/>
      <c r="D608" s="753"/>
      <c r="E608" s="485" t="s">
        <v>20</v>
      </c>
      <c r="F608" s="184"/>
      <c r="G608" s="184"/>
      <c r="H608" s="482">
        <v>0</v>
      </c>
      <c r="I608" s="482">
        <v>0</v>
      </c>
      <c r="J608" s="184">
        <v>0</v>
      </c>
      <c r="K608" s="264">
        <v>0</v>
      </c>
      <c r="L608" s="264">
        <v>0</v>
      </c>
      <c r="M608" s="264">
        <v>0</v>
      </c>
      <c r="N608" s="261">
        <v>0</v>
      </c>
      <c r="O608" s="261">
        <v>0</v>
      </c>
      <c r="P608" s="203">
        <v>0</v>
      </c>
      <c r="Q608" s="203">
        <v>0</v>
      </c>
      <c r="R608" s="114"/>
    </row>
    <row r="609" spans="2:18" s="206" customFormat="1" ht="13.5" customHeight="1">
      <c r="B609" s="774"/>
      <c r="C609" s="756"/>
      <c r="D609" s="753"/>
      <c r="E609" s="485" t="s">
        <v>34</v>
      </c>
      <c r="F609" s="184"/>
      <c r="G609" s="184"/>
      <c r="H609" s="482"/>
      <c r="I609" s="482"/>
      <c r="J609" s="482"/>
      <c r="K609" s="482"/>
      <c r="L609" s="482"/>
      <c r="M609" s="482"/>
      <c r="N609" s="261"/>
      <c r="O609" s="261"/>
      <c r="P609" s="203"/>
      <c r="Q609" s="203"/>
      <c r="R609" s="114"/>
    </row>
    <row r="610" spans="2:18" s="206" customFormat="1" ht="13.5" customHeight="1">
      <c r="B610" s="774"/>
      <c r="C610" s="756"/>
      <c r="D610" s="753"/>
      <c r="E610" s="485" t="s">
        <v>70</v>
      </c>
      <c r="F610" s="184"/>
      <c r="G610" s="184"/>
      <c r="H610" s="482">
        <v>99.334000000000003</v>
      </c>
      <c r="I610" s="482">
        <v>0</v>
      </c>
      <c r="J610" s="184">
        <v>99.334000000000003</v>
      </c>
      <c r="K610" s="264">
        <v>0</v>
      </c>
      <c r="L610" s="264">
        <v>99.334000000000003</v>
      </c>
      <c r="M610" s="264">
        <v>0</v>
      </c>
      <c r="N610" s="261">
        <v>198.66806</v>
      </c>
      <c r="O610" s="261">
        <v>198.66800000000001</v>
      </c>
      <c r="P610" s="203">
        <v>0</v>
      </c>
      <c r="Q610" s="203">
        <v>0</v>
      </c>
      <c r="R610" s="114"/>
    </row>
    <row r="611" spans="2:18" s="206" customFormat="1" ht="13.5" customHeight="1" thickBot="1">
      <c r="B611" s="775"/>
      <c r="C611" s="777"/>
      <c r="D611" s="768"/>
      <c r="E611" s="486" t="s">
        <v>21</v>
      </c>
      <c r="F611" s="194"/>
      <c r="G611" s="194"/>
      <c r="H611" s="483"/>
      <c r="I611" s="483"/>
      <c r="J611" s="483"/>
      <c r="K611" s="483"/>
      <c r="L611" s="483"/>
      <c r="M611" s="483"/>
      <c r="N611" s="294"/>
      <c r="O611" s="294"/>
      <c r="P611" s="210"/>
      <c r="Q611" s="210"/>
      <c r="R611" s="115"/>
    </row>
    <row r="612" spans="2:18" s="138" customFormat="1" ht="13.5" customHeight="1">
      <c r="B612" s="815"/>
      <c r="C612" s="766" t="s">
        <v>126</v>
      </c>
      <c r="D612" s="766" t="s">
        <v>453</v>
      </c>
      <c r="E612" s="287" t="s">
        <v>18</v>
      </c>
      <c r="F612" s="295">
        <v>16334.26</v>
      </c>
      <c r="G612" s="295">
        <v>13143.53</v>
      </c>
      <c r="H612" s="295">
        <f>H614+H615+H617</f>
        <v>1416.7274499999999</v>
      </c>
      <c r="I612" s="295">
        <f t="shared" ref="I612" si="342">I614+I615+I617</f>
        <v>976.8047499999999</v>
      </c>
      <c r="J612" s="295">
        <f>J614+J615+J617</f>
        <v>3288.2837799999988</v>
      </c>
      <c r="K612" s="295">
        <f t="shared" ref="K612" si="343">K614+K615+K617</f>
        <v>2401.9164999999998</v>
      </c>
      <c r="L612" s="295">
        <f t="shared" ref="L612:M612" si="344">L614+L615+L617</f>
        <v>5058.5919299999987</v>
      </c>
      <c r="M612" s="295">
        <f t="shared" si="344"/>
        <v>4102.9573099999998</v>
      </c>
      <c r="N612" s="295">
        <f>N614+N615+N617</f>
        <v>6270.5169799999994</v>
      </c>
      <c r="O612" s="295">
        <f t="shared" ref="O612:Q612" si="345">O614+O615+O617</f>
        <v>6194.6298299999999</v>
      </c>
      <c r="P612" s="295">
        <f t="shared" si="345"/>
        <v>5748.7380000000003</v>
      </c>
      <c r="Q612" s="295">
        <f t="shared" si="345"/>
        <v>5748.7380000000003</v>
      </c>
      <c r="R612" s="798"/>
    </row>
    <row r="613" spans="2:18" s="138" customFormat="1" ht="13.5" customHeight="1">
      <c r="B613" s="815"/>
      <c r="C613" s="766"/>
      <c r="D613" s="766"/>
      <c r="E613" s="262" t="s">
        <v>19</v>
      </c>
      <c r="F613" s="188"/>
      <c r="G613" s="188"/>
      <c r="H613" s="188"/>
      <c r="I613" s="188"/>
      <c r="J613" s="188"/>
      <c r="K613" s="188"/>
      <c r="L613" s="188"/>
      <c r="M613" s="188"/>
      <c r="N613" s="188"/>
      <c r="O613" s="188"/>
      <c r="P613" s="188"/>
      <c r="Q613" s="188"/>
      <c r="R613" s="799"/>
    </row>
    <row r="614" spans="2:18" s="138" customFormat="1" ht="13.5" customHeight="1">
      <c r="B614" s="815"/>
      <c r="C614" s="766"/>
      <c r="D614" s="766"/>
      <c r="E614" s="262" t="s">
        <v>29</v>
      </c>
      <c r="F614" s="188">
        <v>0</v>
      </c>
      <c r="G614" s="188">
        <v>0</v>
      </c>
      <c r="H614" s="188">
        <f>H621+H628+H635+H642+H649+H656+H663+H670+H677+H684+H691+H698+H719</f>
        <v>0</v>
      </c>
      <c r="I614" s="188">
        <f t="shared" ref="I614" si="346">I621+I628+I635+I642+I649+I656+I663+I670+I677+I684+I691+I698+I719</f>
        <v>0</v>
      </c>
      <c r="J614" s="188">
        <f>J621+J628+J635+J642+J649+J656+J663+J670+J677+J684+J691+J698+J705+J712+J719</f>
        <v>0</v>
      </c>
      <c r="K614" s="188">
        <f t="shared" ref="K614" si="347">K621+K628+K635+K642+K649+K656+K663+K670+K677+K684+K691+K698+K705+K712+K719</f>
        <v>0</v>
      </c>
      <c r="L614" s="188">
        <f t="shared" ref="L614:M614" si="348">L621+L628+L635+L642+L649+L656+L663+L670+L677+L684+L691+L698+L705+L712+L719</f>
        <v>0</v>
      </c>
      <c r="M614" s="188">
        <f t="shared" si="348"/>
        <v>0</v>
      </c>
      <c r="N614" s="188">
        <f>N621+N628+N635+N642+N649+N656+N663+N670+N677+N684+N691+N698+N705+N712+N719</f>
        <v>0</v>
      </c>
      <c r="O614" s="188">
        <f t="shared" ref="O614:Q614" si="349">O621+O628+O635+O642+O649+O656+O663+O670+O677+O684+O691+O698+O705+O712+O719</f>
        <v>0</v>
      </c>
      <c r="P614" s="188">
        <f t="shared" si="349"/>
        <v>0</v>
      </c>
      <c r="Q614" s="188">
        <f t="shared" si="349"/>
        <v>0</v>
      </c>
      <c r="R614" s="799"/>
    </row>
    <row r="615" spans="2:18" s="138" customFormat="1" ht="13.5" customHeight="1">
      <c r="B615" s="815"/>
      <c r="C615" s="766"/>
      <c r="D615" s="766"/>
      <c r="E615" s="262" t="s">
        <v>20</v>
      </c>
      <c r="F615" s="188">
        <v>0</v>
      </c>
      <c r="G615" s="188">
        <v>0</v>
      </c>
      <c r="H615" s="188">
        <f>H622+H629+H636+H643+H650+H657+H664+H671+H678+H685+H692+H699+H720</f>
        <v>0</v>
      </c>
      <c r="I615" s="188">
        <f t="shared" ref="I615" si="350">I622+I629+I636+I643+I650+I657+I664+I671+I678+I685+I692+I699+I720</f>
        <v>0</v>
      </c>
      <c r="J615" s="188">
        <f>J622+J629+J636+J643+J650+J657+J664+J671+J678+J685+J692+J699+J706+J713+J720</f>
        <v>0</v>
      </c>
      <c r="K615" s="188">
        <f t="shared" ref="K615" si="351">K622+K629+K636+K643+K650+K657+K664+K671+K678+K685+K692+K699+K706+K713+K720</f>
        <v>0</v>
      </c>
      <c r="L615" s="188">
        <f t="shared" ref="L615:M615" si="352">L622+L629+L636+L643+L650+L657+L664+L671+L678+L685+L692+L699+L706+L713+L720</f>
        <v>0</v>
      </c>
      <c r="M615" s="188">
        <f t="shared" si="352"/>
        <v>0</v>
      </c>
      <c r="N615" s="188">
        <f>N622+N629+N636+N643+N650+N657+N664+N671+N678+N685+N692+N699+N706+N713+N720</f>
        <v>0</v>
      </c>
      <c r="O615" s="188">
        <f t="shared" ref="O615:Q615" si="353">O622+O629+O636+O643+O650+O657+O664+O671+O678+O685+O692+O699+O706+O713+O720</f>
        <v>0</v>
      </c>
      <c r="P615" s="188">
        <f t="shared" si="353"/>
        <v>0</v>
      </c>
      <c r="Q615" s="188">
        <f t="shared" si="353"/>
        <v>0</v>
      </c>
      <c r="R615" s="799"/>
    </row>
    <row r="616" spans="2:18" s="138" customFormat="1" ht="13.5" customHeight="1">
      <c r="B616" s="815"/>
      <c r="C616" s="766"/>
      <c r="D616" s="766"/>
      <c r="E616" s="262" t="s">
        <v>34</v>
      </c>
      <c r="F616" s="188"/>
      <c r="G616" s="188"/>
      <c r="H616" s="188"/>
      <c r="I616" s="188"/>
      <c r="J616" s="188"/>
      <c r="K616" s="188"/>
      <c r="L616" s="188"/>
      <c r="M616" s="188"/>
      <c r="N616" s="188"/>
      <c r="O616" s="188"/>
      <c r="P616" s="188"/>
      <c r="Q616" s="188"/>
      <c r="R616" s="799"/>
    </row>
    <row r="617" spans="2:18" s="138" customFormat="1" ht="13.5" customHeight="1">
      <c r="B617" s="815"/>
      <c r="C617" s="766"/>
      <c r="D617" s="766"/>
      <c r="E617" s="262" t="s">
        <v>70</v>
      </c>
      <c r="F617" s="188">
        <v>16334.26</v>
      </c>
      <c r="G617" s="188">
        <v>13143.53</v>
      </c>
      <c r="H617" s="188">
        <f>H624+H631+H638+H645+H652+H659+H666+H673+H680+H687+H694+H701+H722</f>
        <v>1416.7274499999999</v>
      </c>
      <c r="I617" s="188">
        <f t="shared" ref="I617" si="354">I624+I631+I638+I645+I652+I659+I666+I673+I680+I687+I694+I701+I722</f>
        <v>976.8047499999999</v>
      </c>
      <c r="J617" s="188">
        <f>J624+J631+J638+J645+J652+J659+J666+J673+J680+J687+J694+J701+J708+J715+J722</f>
        <v>3288.2837799999988</v>
      </c>
      <c r="K617" s="188">
        <f t="shared" ref="K617" si="355">K624+K631+K638+K645+K652+K659+K666+K673+K680+K687+K694+K701+K708+K715+K722</f>
        <v>2401.9164999999998</v>
      </c>
      <c r="L617" s="188">
        <f t="shared" ref="L617:M617" si="356">L624+L631+L638+L645+L652+L659+L666+L673+L680+L687+L694+L701+L708+L715+L722</f>
        <v>5058.5919299999987</v>
      </c>
      <c r="M617" s="188">
        <f t="shared" si="356"/>
        <v>4102.9573099999998</v>
      </c>
      <c r="N617" s="188">
        <f>N624+N631+N638+N645+N652+N659+N666+N673+N680+N687+N694+N701+N708+N715+N722</f>
        <v>6270.5169799999994</v>
      </c>
      <c r="O617" s="188">
        <f t="shared" ref="O617:Q617" si="357">O624+O631+O638+O645+O652+O659+O666+O673+O680+O687+O694+O701+O708+O715+O722</f>
        <v>6194.6298299999999</v>
      </c>
      <c r="P617" s="188">
        <f t="shared" si="357"/>
        <v>5748.7380000000003</v>
      </c>
      <c r="Q617" s="188">
        <f t="shared" si="357"/>
        <v>5748.7380000000003</v>
      </c>
      <c r="R617" s="799"/>
    </row>
    <row r="618" spans="2:18" s="138" customFormat="1" ht="13.5" customHeight="1" thickBot="1">
      <c r="B618" s="816"/>
      <c r="C618" s="767"/>
      <c r="D618" s="767"/>
      <c r="E618" s="284" t="s">
        <v>21</v>
      </c>
      <c r="F618" s="191"/>
      <c r="G618" s="191"/>
      <c r="H618" s="191"/>
      <c r="I618" s="191"/>
      <c r="J618" s="191"/>
      <c r="K618" s="191"/>
      <c r="L618" s="191"/>
      <c r="M618" s="191"/>
      <c r="N618" s="191"/>
      <c r="O618" s="191"/>
      <c r="P618" s="191"/>
      <c r="Q618" s="191"/>
      <c r="R618" s="800"/>
    </row>
    <row r="619" spans="2:18" ht="13.5" customHeight="1">
      <c r="B619" s="781"/>
      <c r="C619" s="759" t="s">
        <v>210</v>
      </c>
      <c r="D619" s="817" t="s">
        <v>211</v>
      </c>
      <c r="E619" s="279" t="s">
        <v>18</v>
      </c>
      <c r="F619" s="197"/>
      <c r="G619" s="197"/>
      <c r="H619" s="312">
        <v>199.39</v>
      </c>
      <c r="I619" s="312">
        <v>199.32839999999999</v>
      </c>
      <c r="J619" s="184">
        <v>501.64600000000002</v>
      </c>
      <c r="K619" s="264">
        <v>496.16725000000002</v>
      </c>
      <c r="L619" s="264">
        <v>768.26099999999997</v>
      </c>
      <c r="M619" s="264">
        <v>709.81082000000004</v>
      </c>
      <c r="N619" s="261">
        <v>914.43606</v>
      </c>
      <c r="O619" s="261">
        <v>914.43606</v>
      </c>
      <c r="P619" s="211">
        <v>5748.7380000000003</v>
      </c>
      <c r="Q619" s="211">
        <v>5748.7380000000003</v>
      </c>
      <c r="R619" s="113"/>
    </row>
    <row r="620" spans="2:18" ht="13.5" customHeight="1">
      <c r="B620" s="782"/>
      <c r="C620" s="760"/>
      <c r="D620" s="818"/>
      <c r="E620" s="263" t="s">
        <v>19</v>
      </c>
      <c r="F620" s="184"/>
      <c r="G620" s="184"/>
      <c r="H620" s="313"/>
      <c r="I620" s="313"/>
      <c r="J620" s="405"/>
      <c r="K620" s="405"/>
      <c r="L620" s="482"/>
      <c r="M620" s="482"/>
      <c r="N620" s="261"/>
      <c r="O620" s="261"/>
      <c r="P620" s="203"/>
      <c r="Q620" s="203"/>
      <c r="R620" s="114"/>
    </row>
    <row r="621" spans="2:18" ht="13.5" customHeight="1">
      <c r="B621" s="782"/>
      <c r="C621" s="760"/>
      <c r="D621" s="818"/>
      <c r="E621" s="263" t="s">
        <v>29</v>
      </c>
      <c r="F621" s="184"/>
      <c r="G621" s="184"/>
      <c r="H621" s="313">
        <v>0</v>
      </c>
      <c r="I621" s="313">
        <v>0</v>
      </c>
      <c r="J621" s="405">
        <v>0</v>
      </c>
      <c r="K621" s="405">
        <v>0</v>
      </c>
      <c r="L621" s="482">
        <v>0</v>
      </c>
      <c r="M621" s="482">
        <v>0</v>
      </c>
      <c r="N621" s="261">
        <v>0</v>
      </c>
      <c r="O621" s="261">
        <v>0</v>
      </c>
      <c r="P621" s="203">
        <v>0</v>
      </c>
      <c r="Q621" s="203">
        <v>0</v>
      </c>
      <c r="R621" s="114"/>
    </row>
    <row r="622" spans="2:18" ht="13.5" customHeight="1">
      <c r="B622" s="782"/>
      <c r="C622" s="760"/>
      <c r="D622" s="818"/>
      <c r="E622" s="263" t="s">
        <v>20</v>
      </c>
      <c r="F622" s="184"/>
      <c r="G622" s="184"/>
      <c r="H622" s="313">
        <v>0</v>
      </c>
      <c r="I622" s="313">
        <v>0</v>
      </c>
      <c r="J622" s="405">
        <v>0</v>
      </c>
      <c r="K622" s="405">
        <v>0</v>
      </c>
      <c r="L622" s="482">
        <v>0</v>
      </c>
      <c r="M622" s="482">
        <v>0</v>
      </c>
      <c r="N622" s="261">
        <v>0</v>
      </c>
      <c r="O622" s="261">
        <v>0</v>
      </c>
      <c r="P622" s="203">
        <v>0</v>
      </c>
      <c r="Q622" s="203">
        <v>0</v>
      </c>
      <c r="R622" s="114"/>
    </row>
    <row r="623" spans="2:18" ht="13.5" customHeight="1">
      <c r="B623" s="782"/>
      <c r="C623" s="760"/>
      <c r="D623" s="818"/>
      <c r="E623" s="263" t="s">
        <v>34</v>
      </c>
      <c r="F623" s="184"/>
      <c r="G623" s="184"/>
      <c r="H623" s="313"/>
      <c r="I623" s="313"/>
      <c r="J623" s="405"/>
      <c r="K623" s="405"/>
      <c r="L623" s="482"/>
      <c r="M623" s="482"/>
      <c r="N623" s="261"/>
      <c r="O623" s="261"/>
      <c r="P623" s="203"/>
      <c r="Q623" s="203"/>
      <c r="R623" s="114"/>
    </row>
    <row r="624" spans="2:18" ht="13.5" customHeight="1">
      <c r="B624" s="782"/>
      <c r="C624" s="760"/>
      <c r="D624" s="818"/>
      <c r="E624" s="263" t="s">
        <v>70</v>
      </c>
      <c r="F624" s="184"/>
      <c r="G624" s="184"/>
      <c r="H624" s="313">
        <v>199.39</v>
      </c>
      <c r="I624" s="313">
        <v>199.32839999999999</v>
      </c>
      <c r="J624" s="184">
        <v>501.64600000000002</v>
      </c>
      <c r="K624" s="264">
        <v>496.16725000000002</v>
      </c>
      <c r="L624" s="264">
        <v>768.26099999999997</v>
      </c>
      <c r="M624" s="264">
        <v>709.81082000000004</v>
      </c>
      <c r="N624" s="261">
        <v>914.43606</v>
      </c>
      <c r="O624" s="261">
        <v>914.43606</v>
      </c>
      <c r="P624" s="203">
        <v>5748.7380000000003</v>
      </c>
      <c r="Q624" s="203">
        <v>5748.7380000000003</v>
      </c>
      <c r="R624" s="114"/>
    </row>
    <row r="625" spans="2:18" ht="13.5" customHeight="1" thickBot="1">
      <c r="B625" s="782"/>
      <c r="C625" s="760"/>
      <c r="D625" s="818"/>
      <c r="E625" s="282" t="s">
        <v>21</v>
      </c>
      <c r="F625" s="194"/>
      <c r="G625" s="194"/>
      <c r="H625" s="315"/>
      <c r="I625" s="315"/>
      <c r="J625" s="410"/>
      <c r="K625" s="410"/>
      <c r="L625" s="483"/>
      <c r="M625" s="483"/>
      <c r="N625" s="294"/>
      <c r="O625" s="294"/>
      <c r="P625" s="210"/>
      <c r="Q625" s="210"/>
      <c r="R625" s="115"/>
    </row>
    <row r="626" spans="2:18" s="149" customFormat="1" ht="13.5" customHeight="1">
      <c r="B626" s="783"/>
      <c r="C626" s="646"/>
      <c r="D626" s="646"/>
      <c r="E626" s="279" t="s">
        <v>18</v>
      </c>
      <c r="F626" s="197"/>
      <c r="G626" s="197"/>
      <c r="H626" s="312">
        <v>50.951000000000001</v>
      </c>
      <c r="I626" s="312">
        <v>24.55331</v>
      </c>
      <c r="J626" s="184">
        <v>147.489</v>
      </c>
      <c r="K626" s="264">
        <v>107.89293000000001</v>
      </c>
      <c r="L626" s="264">
        <v>224.917</v>
      </c>
      <c r="M626" s="264">
        <v>170.18899999999999</v>
      </c>
      <c r="N626" s="261">
        <v>315.709</v>
      </c>
      <c r="O626" s="261">
        <v>315.709</v>
      </c>
      <c r="P626" s="211">
        <v>0</v>
      </c>
      <c r="Q626" s="211">
        <v>0</v>
      </c>
      <c r="R626" s="113"/>
    </row>
    <row r="627" spans="2:18" s="149" customFormat="1" ht="13.5" customHeight="1">
      <c r="B627" s="783"/>
      <c r="C627" s="646"/>
      <c r="D627" s="646"/>
      <c r="E627" s="263" t="s">
        <v>19</v>
      </c>
      <c r="F627" s="184"/>
      <c r="G627" s="184"/>
      <c r="H627" s="313"/>
      <c r="I627" s="313"/>
      <c r="J627" s="405"/>
      <c r="K627" s="405"/>
      <c r="L627" s="482"/>
      <c r="M627" s="482"/>
      <c r="N627" s="261"/>
      <c r="O627" s="261"/>
      <c r="P627" s="203"/>
      <c r="Q627" s="203"/>
      <c r="R627" s="114"/>
    </row>
    <row r="628" spans="2:18" s="149" customFormat="1" ht="13.5" customHeight="1">
      <c r="B628" s="783"/>
      <c r="C628" s="646"/>
      <c r="D628" s="646"/>
      <c r="E628" s="263" t="s">
        <v>29</v>
      </c>
      <c r="F628" s="184"/>
      <c r="G628" s="184"/>
      <c r="H628" s="313">
        <v>0</v>
      </c>
      <c r="I628" s="313">
        <v>0</v>
      </c>
      <c r="J628" s="405">
        <v>0</v>
      </c>
      <c r="K628" s="405">
        <v>0</v>
      </c>
      <c r="L628" s="482">
        <v>0</v>
      </c>
      <c r="M628" s="482">
        <v>0</v>
      </c>
      <c r="N628" s="261">
        <v>0</v>
      </c>
      <c r="O628" s="261">
        <v>0</v>
      </c>
      <c r="P628" s="203">
        <v>0</v>
      </c>
      <c r="Q628" s="203">
        <v>0</v>
      </c>
      <c r="R628" s="114"/>
    </row>
    <row r="629" spans="2:18" s="149" customFormat="1" ht="13.5" customHeight="1">
      <c r="B629" s="783"/>
      <c r="C629" s="646"/>
      <c r="D629" s="646"/>
      <c r="E629" s="263" t="s">
        <v>20</v>
      </c>
      <c r="F629" s="184"/>
      <c r="G629" s="184"/>
      <c r="H629" s="313">
        <v>0</v>
      </c>
      <c r="I629" s="313">
        <v>0</v>
      </c>
      <c r="J629" s="405">
        <v>0</v>
      </c>
      <c r="K629" s="405">
        <v>0</v>
      </c>
      <c r="L629" s="482">
        <v>0</v>
      </c>
      <c r="M629" s="482">
        <v>0</v>
      </c>
      <c r="N629" s="261">
        <v>0</v>
      </c>
      <c r="O629" s="261">
        <v>0</v>
      </c>
      <c r="P629" s="203">
        <v>0</v>
      </c>
      <c r="Q629" s="203">
        <v>0</v>
      </c>
      <c r="R629" s="114"/>
    </row>
    <row r="630" spans="2:18" s="149" customFormat="1" ht="13.5" customHeight="1">
      <c r="B630" s="783"/>
      <c r="C630" s="646"/>
      <c r="D630" s="646"/>
      <c r="E630" s="263" t="s">
        <v>34</v>
      </c>
      <c r="F630" s="184"/>
      <c r="G630" s="184"/>
      <c r="H630" s="313"/>
      <c r="I630" s="313"/>
      <c r="J630" s="405"/>
      <c r="K630" s="405"/>
      <c r="L630" s="482"/>
      <c r="M630" s="482"/>
      <c r="N630" s="261"/>
      <c r="O630" s="261"/>
      <c r="P630" s="203"/>
      <c r="Q630" s="203"/>
      <c r="R630" s="114"/>
    </row>
    <row r="631" spans="2:18" s="149" customFormat="1" ht="13.5" customHeight="1">
      <c r="B631" s="783"/>
      <c r="C631" s="646"/>
      <c r="D631" s="646"/>
      <c r="E631" s="263" t="s">
        <v>70</v>
      </c>
      <c r="F631" s="184"/>
      <c r="G631" s="184"/>
      <c r="H631" s="313">
        <v>50.951000000000001</v>
      </c>
      <c r="I631" s="313">
        <v>24.55331</v>
      </c>
      <c r="J631" s="184">
        <v>147.489</v>
      </c>
      <c r="K631" s="264">
        <v>107.89293000000001</v>
      </c>
      <c r="L631" s="264">
        <v>224.917</v>
      </c>
      <c r="M631" s="264">
        <v>170.18899999999999</v>
      </c>
      <c r="N631" s="261">
        <v>315.709</v>
      </c>
      <c r="O631" s="261">
        <v>315.709</v>
      </c>
      <c r="P631" s="203">
        <v>0</v>
      </c>
      <c r="Q631" s="203">
        <v>0</v>
      </c>
      <c r="R631" s="114"/>
    </row>
    <row r="632" spans="2:18" s="149" customFormat="1" ht="13.5" customHeight="1" thickBot="1">
      <c r="B632" s="783"/>
      <c r="C632" s="646"/>
      <c r="D632" s="646"/>
      <c r="E632" s="282" t="s">
        <v>21</v>
      </c>
      <c r="F632" s="194"/>
      <c r="G632" s="194"/>
      <c r="H632" s="315"/>
      <c r="I632" s="315"/>
      <c r="J632" s="410"/>
      <c r="K632" s="410"/>
      <c r="L632" s="483"/>
      <c r="M632" s="483"/>
      <c r="N632" s="294"/>
      <c r="O632" s="294"/>
      <c r="P632" s="210"/>
      <c r="Q632" s="210"/>
      <c r="R632" s="115"/>
    </row>
    <row r="633" spans="2:18" s="149" customFormat="1" ht="13.5" customHeight="1">
      <c r="B633" s="783"/>
      <c r="C633" s="646"/>
      <c r="D633" s="646"/>
      <c r="E633" s="279" t="s">
        <v>18</v>
      </c>
      <c r="F633" s="197"/>
      <c r="G633" s="197"/>
      <c r="H633" s="312">
        <v>690.88900000000001</v>
      </c>
      <c r="I633" s="312">
        <v>529.29706999999996</v>
      </c>
      <c r="J633" s="184">
        <v>1469.2180000000001</v>
      </c>
      <c r="K633" s="264">
        <v>1254.26448</v>
      </c>
      <c r="L633" s="264">
        <v>2247.547</v>
      </c>
      <c r="M633" s="264">
        <v>1893.72047</v>
      </c>
      <c r="N633" s="261">
        <v>2855.85493</v>
      </c>
      <c r="O633" s="261">
        <v>2855.7633700000001</v>
      </c>
      <c r="P633" s="211">
        <v>0</v>
      </c>
      <c r="Q633" s="211">
        <v>0</v>
      </c>
      <c r="R633" s="113"/>
    </row>
    <row r="634" spans="2:18" s="149" customFormat="1" ht="13.5" customHeight="1">
      <c r="B634" s="783"/>
      <c r="C634" s="646"/>
      <c r="D634" s="646"/>
      <c r="E634" s="263" t="s">
        <v>19</v>
      </c>
      <c r="F634" s="184"/>
      <c r="G634" s="184"/>
      <c r="H634" s="313"/>
      <c r="I634" s="313"/>
      <c r="J634" s="405"/>
      <c r="K634" s="405"/>
      <c r="L634" s="482"/>
      <c r="M634" s="482"/>
      <c r="N634" s="261"/>
      <c r="O634" s="261"/>
      <c r="P634" s="203"/>
      <c r="Q634" s="203"/>
      <c r="R634" s="114"/>
    </row>
    <row r="635" spans="2:18" s="149" customFormat="1" ht="13.5" customHeight="1">
      <c r="B635" s="783"/>
      <c r="C635" s="646"/>
      <c r="D635" s="646"/>
      <c r="E635" s="263" t="s">
        <v>29</v>
      </c>
      <c r="F635" s="184"/>
      <c r="G635" s="184"/>
      <c r="H635" s="313">
        <v>0</v>
      </c>
      <c r="I635" s="313">
        <v>0</v>
      </c>
      <c r="J635" s="405">
        <v>0</v>
      </c>
      <c r="K635" s="405">
        <v>0</v>
      </c>
      <c r="L635" s="482">
        <v>0</v>
      </c>
      <c r="M635" s="482">
        <v>0</v>
      </c>
      <c r="N635" s="261">
        <v>0</v>
      </c>
      <c r="O635" s="261">
        <v>0</v>
      </c>
      <c r="P635" s="203">
        <v>0</v>
      </c>
      <c r="Q635" s="203">
        <v>0</v>
      </c>
      <c r="R635" s="114"/>
    </row>
    <row r="636" spans="2:18" s="149" customFormat="1" ht="13.5" customHeight="1">
      <c r="B636" s="783"/>
      <c r="C636" s="646"/>
      <c r="D636" s="646"/>
      <c r="E636" s="263" t="s">
        <v>20</v>
      </c>
      <c r="F636" s="184"/>
      <c r="G636" s="184"/>
      <c r="H636" s="313">
        <v>0</v>
      </c>
      <c r="I636" s="313">
        <v>0</v>
      </c>
      <c r="J636" s="405">
        <v>0</v>
      </c>
      <c r="K636" s="405">
        <v>0</v>
      </c>
      <c r="L636" s="482">
        <v>0</v>
      </c>
      <c r="M636" s="482">
        <v>0</v>
      </c>
      <c r="N636" s="261">
        <v>0</v>
      </c>
      <c r="O636" s="261">
        <v>0</v>
      </c>
      <c r="P636" s="203">
        <v>0</v>
      </c>
      <c r="Q636" s="203">
        <v>0</v>
      </c>
      <c r="R636" s="114"/>
    </row>
    <row r="637" spans="2:18" s="149" customFormat="1" ht="13.5" customHeight="1">
      <c r="B637" s="783"/>
      <c r="C637" s="646"/>
      <c r="D637" s="646"/>
      <c r="E637" s="263" t="s">
        <v>34</v>
      </c>
      <c r="F637" s="184"/>
      <c r="G637" s="184"/>
      <c r="H637" s="313"/>
      <c r="I637" s="313"/>
      <c r="J637" s="405"/>
      <c r="K637" s="405"/>
      <c r="L637" s="482"/>
      <c r="M637" s="482"/>
      <c r="N637" s="261"/>
      <c r="O637" s="261"/>
      <c r="P637" s="203"/>
      <c r="Q637" s="203"/>
      <c r="R637" s="114"/>
    </row>
    <row r="638" spans="2:18" s="149" customFormat="1" ht="13.5" customHeight="1">
      <c r="B638" s="783"/>
      <c r="C638" s="646"/>
      <c r="D638" s="646"/>
      <c r="E638" s="263" t="s">
        <v>70</v>
      </c>
      <c r="F638" s="184"/>
      <c r="G638" s="184"/>
      <c r="H638" s="313">
        <v>690.88900000000001</v>
      </c>
      <c r="I638" s="313">
        <v>529.29706999999996</v>
      </c>
      <c r="J638" s="184">
        <v>1469.2180000000001</v>
      </c>
      <c r="K638" s="264">
        <v>1254.26448</v>
      </c>
      <c r="L638" s="264">
        <v>2247.547</v>
      </c>
      <c r="M638" s="264">
        <v>1893.72047</v>
      </c>
      <c r="N638" s="261">
        <v>2855.85493</v>
      </c>
      <c r="O638" s="261">
        <v>2855.7633700000001</v>
      </c>
      <c r="P638" s="203">
        <v>0</v>
      </c>
      <c r="Q638" s="203">
        <v>0</v>
      </c>
      <c r="R638" s="114"/>
    </row>
    <row r="639" spans="2:18" s="149" customFormat="1" ht="13.5" customHeight="1" thickBot="1">
      <c r="B639" s="783"/>
      <c r="C639" s="646"/>
      <c r="D639" s="646"/>
      <c r="E639" s="282" t="s">
        <v>21</v>
      </c>
      <c r="F639" s="194"/>
      <c r="G639" s="194"/>
      <c r="H639" s="315"/>
      <c r="I639" s="315"/>
      <c r="J639" s="410"/>
      <c r="K639" s="410"/>
      <c r="L639" s="483"/>
      <c r="M639" s="483"/>
      <c r="N639" s="294"/>
      <c r="O639" s="294"/>
      <c r="P639" s="210"/>
      <c r="Q639" s="210"/>
      <c r="R639" s="115"/>
    </row>
    <row r="640" spans="2:18" s="149" customFormat="1" ht="13.5" customHeight="1">
      <c r="B640" s="783"/>
      <c r="C640" s="646"/>
      <c r="D640" s="646"/>
      <c r="E640" s="279" t="s">
        <v>18</v>
      </c>
      <c r="F640" s="197"/>
      <c r="G640" s="197"/>
      <c r="H640" s="312">
        <v>88.912000000000006</v>
      </c>
      <c r="I640" s="312">
        <v>44.395180000000003</v>
      </c>
      <c r="J640" s="184">
        <v>118.91200000000001</v>
      </c>
      <c r="K640" s="264">
        <v>48.633150000000001</v>
      </c>
      <c r="L640" s="264">
        <v>269.91199999999998</v>
      </c>
      <c r="M640" s="264">
        <v>192.18946</v>
      </c>
      <c r="N640" s="261">
        <v>445.43896000000001</v>
      </c>
      <c r="O640" s="261">
        <v>369.68932000000001</v>
      </c>
      <c r="P640" s="211">
        <v>0</v>
      </c>
      <c r="Q640" s="211">
        <v>0</v>
      </c>
      <c r="R640" s="113"/>
    </row>
    <row r="641" spans="2:18" s="149" customFormat="1" ht="13.5" customHeight="1">
      <c r="B641" s="783"/>
      <c r="C641" s="646"/>
      <c r="D641" s="646"/>
      <c r="E641" s="263" t="s">
        <v>19</v>
      </c>
      <c r="F641" s="184"/>
      <c r="G641" s="184"/>
      <c r="H641" s="313"/>
      <c r="I641" s="313"/>
      <c r="J641" s="405"/>
      <c r="K641" s="405"/>
      <c r="L641" s="482"/>
      <c r="M641" s="482"/>
      <c r="N641" s="261"/>
      <c r="O641" s="261"/>
      <c r="P641" s="203"/>
      <c r="Q641" s="203"/>
      <c r="R641" s="114"/>
    </row>
    <row r="642" spans="2:18" s="149" customFormat="1" ht="13.5" customHeight="1">
      <c r="B642" s="783"/>
      <c r="C642" s="646"/>
      <c r="D642" s="646"/>
      <c r="E642" s="263" t="s">
        <v>29</v>
      </c>
      <c r="F642" s="184"/>
      <c r="G642" s="184"/>
      <c r="H642" s="313">
        <v>0</v>
      </c>
      <c r="I642" s="313">
        <v>0</v>
      </c>
      <c r="J642" s="405">
        <v>0</v>
      </c>
      <c r="K642" s="405">
        <v>0</v>
      </c>
      <c r="L642" s="482">
        <v>0</v>
      </c>
      <c r="M642" s="482">
        <v>0</v>
      </c>
      <c r="N642" s="261">
        <v>0</v>
      </c>
      <c r="O642" s="261">
        <v>0</v>
      </c>
      <c r="P642" s="203">
        <v>0</v>
      </c>
      <c r="Q642" s="203">
        <v>0</v>
      </c>
      <c r="R642" s="114"/>
    </row>
    <row r="643" spans="2:18" s="149" customFormat="1" ht="13.5" customHeight="1">
      <c r="B643" s="783"/>
      <c r="C643" s="646"/>
      <c r="D643" s="646"/>
      <c r="E643" s="263" t="s">
        <v>20</v>
      </c>
      <c r="F643" s="184"/>
      <c r="G643" s="184"/>
      <c r="H643" s="313">
        <v>0</v>
      </c>
      <c r="I643" s="313">
        <v>0</v>
      </c>
      <c r="J643" s="405">
        <v>0</v>
      </c>
      <c r="K643" s="405">
        <v>0</v>
      </c>
      <c r="L643" s="482">
        <v>0</v>
      </c>
      <c r="M643" s="482">
        <v>0</v>
      </c>
      <c r="N643" s="261">
        <v>0</v>
      </c>
      <c r="O643" s="261">
        <v>0</v>
      </c>
      <c r="P643" s="203">
        <v>0</v>
      </c>
      <c r="Q643" s="203">
        <v>0</v>
      </c>
      <c r="R643" s="114"/>
    </row>
    <row r="644" spans="2:18" s="149" customFormat="1" ht="13.5" customHeight="1">
      <c r="B644" s="783"/>
      <c r="C644" s="646"/>
      <c r="D644" s="646"/>
      <c r="E644" s="263" t="s">
        <v>34</v>
      </c>
      <c r="F644" s="184"/>
      <c r="G644" s="184"/>
      <c r="H644" s="313"/>
      <c r="I644" s="313"/>
      <c r="J644" s="405"/>
      <c r="K644" s="405"/>
      <c r="L644" s="482"/>
      <c r="M644" s="482"/>
      <c r="N644" s="261"/>
      <c r="O644" s="261"/>
      <c r="P644" s="203"/>
      <c r="Q644" s="203"/>
      <c r="R644" s="114"/>
    </row>
    <row r="645" spans="2:18" s="149" customFormat="1" ht="13.5" customHeight="1">
      <c r="B645" s="783"/>
      <c r="C645" s="646"/>
      <c r="D645" s="646"/>
      <c r="E645" s="263" t="s">
        <v>70</v>
      </c>
      <c r="F645" s="184"/>
      <c r="G645" s="184"/>
      <c r="H645" s="313">
        <v>88.912000000000006</v>
      </c>
      <c r="I645" s="313">
        <v>44.395180000000003</v>
      </c>
      <c r="J645" s="184">
        <v>118.91200000000001</v>
      </c>
      <c r="K645" s="264">
        <v>48.633150000000001</v>
      </c>
      <c r="L645" s="264">
        <v>269.91199999999998</v>
      </c>
      <c r="M645" s="264">
        <v>192.18946</v>
      </c>
      <c r="N645" s="261">
        <v>445.43896000000001</v>
      </c>
      <c r="O645" s="261">
        <v>369.68932000000001</v>
      </c>
      <c r="P645" s="203">
        <v>0</v>
      </c>
      <c r="Q645" s="203">
        <v>0</v>
      </c>
      <c r="R645" s="114"/>
    </row>
    <row r="646" spans="2:18" s="149" customFormat="1" ht="13.5" customHeight="1" thickBot="1">
      <c r="B646" s="783"/>
      <c r="C646" s="646"/>
      <c r="D646" s="646"/>
      <c r="E646" s="282" t="s">
        <v>21</v>
      </c>
      <c r="F646" s="194"/>
      <c r="G646" s="194"/>
      <c r="H646" s="315"/>
      <c r="I646" s="315"/>
      <c r="J646" s="410"/>
      <c r="K646" s="410"/>
      <c r="L646" s="483"/>
      <c r="M646" s="483"/>
      <c r="N646" s="294"/>
      <c r="O646" s="294"/>
      <c r="P646" s="210"/>
      <c r="Q646" s="210"/>
      <c r="R646" s="115"/>
    </row>
    <row r="647" spans="2:18" s="149" customFormat="1" ht="13.5" customHeight="1">
      <c r="B647" s="783"/>
      <c r="C647" s="646"/>
      <c r="D647" s="646"/>
      <c r="E647" s="316" t="s">
        <v>18</v>
      </c>
      <c r="F647" s="197"/>
      <c r="G647" s="197"/>
      <c r="H647" s="312">
        <v>0.6</v>
      </c>
      <c r="I647" s="312">
        <v>0.36</v>
      </c>
      <c r="J647" s="197">
        <v>1.5</v>
      </c>
      <c r="K647" s="353">
        <v>0.84</v>
      </c>
      <c r="L647" s="264">
        <v>2.4</v>
      </c>
      <c r="M647" s="264">
        <v>0.96</v>
      </c>
      <c r="N647" s="261">
        <v>1.2309699999999999</v>
      </c>
      <c r="O647" s="261">
        <v>1.2309699999999999</v>
      </c>
      <c r="P647" s="211">
        <v>0</v>
      </c>
      <c r="Q647" s="211">
        <v>0</v>
      </c>
      <c r="R647" s="113"/>
    </row>
    <row r="648" spans="2:18" s="149" customFormat="1" ht="13.5" customHeight="1">
      <c r="B648" s="783"/>
      <c r="C648" s="646"/>
      <c r="D648" s="646"/>
      <c r="E648" s="317" t="s">
        <v>19</v>
      </c>
      <c r="F648" s="184"/>
      <c r="G648" s="184"/>
      <c r="H648" s="313"/>
      <c r="I648" s="313"/>
      <c r="J648" s="405"/>
      <c r="K648" s="405"/>
      <c r="L648" s="482"/>
      <c r="M648" s="482"/>
      <c r="N648" s="261"/>
      <c r="O648" s="261"/>
      <c r="P648" s="203"/>
      <c r="Q648" s="203"/>
      <c r="R648" s="114"/>
    </row>
    <row r="649" spans="2:18" s="149" customFormat="1" ht="13.5" customHeight="1">
      <c r="B649" s="783"/>
      <c r="C649" s="646"/>
      <c r="D649" s="646"/>
      <c r="E649" s="317" t="s">
        <v>29</v>
      </c>
      <c r="F649" s="184"/>
      <c r="G649" s="184"/>
      <c r="H649" s="313">
        <v>0</v>
      </c>
      <c r="I649" s="313">
        <v>0</v>
      </c>
      <c r="J649" s="405">
        <v>0</v>
      </c>
      <c r="K649" s="405">
        <v>0</v>
      </c>
      <c r="L649" s="482">
        <v>0</v>
      </c>
      <c r="M649" s="482">
        <v>0</v>
      </c>
      <c r="N649" s="261">
        <v>0</v>
      </c>
      <c r="O649" s="261">
        <v>0</v>
      </c>
      <c r="P649" s="203">
        <v>0</v>
      </c>
      <c r="Q649" s="203">
        <v>0</v>
      </c>
      <c r="R649" s="114"/>
    </row>
    <row r="650" spans="2:18" s="149" customFormat="1" ht="13.5" customHeight="1">
      <c r="B650" s="783"/>
      <c r="C650" s="646"/>
      <c r="D650" s="646"/>
      <c r="E650" s="317" t="s">
        <v>20</v>
      </c>
      <c r="F650" s="184"/>
      <c r="G650" s="184"/>
      <c r="H650" s="313">
        <v>0</v>
      </c>
      <c r="I650" s="313">
        <v>0</v>
      </c>
      <c r="J650" s="405">
        <v>0</v>
      </c>
      <c r="K650" s="405">
        <v>0</v>
      </c>
      <c r="L650" s="482">
        <v>0</v>
      </c>
      <c r="M650" s="482">
        <v>0</v>
      </c>
      <c r="N650" s="261">
        <v>0</v>
      </c>
      <c r="O650" s="261">
        <v>0</v>
      </c>
      <c r="P650" s="203">
        <v>0</v>
      </c>
      <c r="Q650" s="203">
        <v>0</v>
      </c>
      <c r="R650" s="114"/>
    </row>
    <row r="651" spans="2:18" s="149" customFormat="1" ht="12.75">
      <c r="B651" s="783"/>
      <c r="C651" s="646"/>
      <c r="D651" s="646"/>
      <c r="E651" s="317" t="s">
        <v>34</v>
      </c>
      <c r="F651" s="184"/>
      <c r="G651" s="184"/>
      <c r="H651" s="313"/>
      <c r="I651" s="313"/>
      <c r="J651" s="405"/>
      <c r="K651" s="405"/>
      <c r="L651" s="482"/>
      <c r="M651" s="482"/>
      <c r="N651" s="261"/>
      <c r="O651" s="261"/>
      <c r="P651" s="203"/>
      <c r="Q651" s="203"/>
      <c r="R651" s="114"/>
    </row>
    <row r="652" spans="2:18" s="149" customFormat="1" ht="12.75">
      <c r="B652" s="783"/>
      <c r="C652" s="646"/>
      <c r="D652" s="646"/>
      <c r="E652" s="317" t="s">
        <v>70</v>
      </c>
      <c r="F652" s="184"/>
      <c r="G652" s="184"/>
      <c r="H652" s="313">
        <v>0.6</v>
      </c>
      <c r="I652" s="313">
        <v>0.36</v>
      </c>
      <c r="J652" s="184">
        <v>1.5</v>
      </c>
      <c r="K652" s="264">
        <v>0.84</v>
      </c>
      <c r="L652" s="264">
        <v>2.4</v>
      </c>
      <c r="M652" s="264">
        <v>0.96</v>
      </c>
      <c r="N652" s="261">
        <v>1.2309699999999999</v>
      </c>
      <c r="O652" s="261">
        <v>1.2309699999999999</v>
      </c>
      <c r="P652" s="203">
        <v>0</v>
      </c>
      <c r="Q652" s="203">
        <v>0</v>
      </c>
      <c r="R652" s="114"/>
    </row>
    <row r="653" spans="2:18" s="149" customFormat="1" thickBot="1">
      <c r="B653" s="783"/>
      <c r="C653" s="646"/>
      <c r="D653" s="646"/>
      <c r="E653" s="318" t="s">
        <v>21</v>
      </c>
      <c r="F653" s="194"/>
      <c r="G653" s="194"/>
      <c r="H653" s="315"/>
      <c r="I653" s="315"/>
      <c r="J653" s="410"/>
      <c r="K653" s="410"/>
      <c r="L653" s="483"/>
      <c r="M653" s="483"/>
      <c r="N653" s="294"/>
      <c r="O653" s="294"/>
      <c r="P653" s="210"/>
      <c r="Q653" s="210"/>
      <c r="R653" s="115"/>
    </row>
    <row r="654" spans="2:18" s="149" customFormat="1" ht="12.75">
      <c r="B654" s="783"/>
      <c r="C654" s="646"/>
      <c r="D654" s="646"/>
      <c r="E654" s="321" t="s">
        <v>18</v>
      </c>
      <c r="F654" s="195"/>
      <c r="G654" s="195"/>
      <c r="H654" s="320">
        <v>93.563950000000006</v>
      </c>
      <c r="I654" s="320">
        <v>93.563950000000006</v>
      </c>
      <c r="J654" s="195">
        <v>106.16995</v>
      </c>
      <c r="K654" s="354">
        <v>106.16995</v>
      </c>
      <c r="L654" s="264">
        <v>106.16995</v>
      </c>
      <c r="M654" s="264">
        <v>106.16995</v>
      </c>
      <c r="N654" s="261">
        <v>106.16995</v>
      </c>
      <c r="O654" s="261">
        <v>106.16995</v>
      </c>
      <c r="P654" s="205">
        <v>0</v>
      </c>
      <c r="Q654" s="205">
        <v>0</v>
      </c>
      <c r="R654" s="117"/>
    </row>
    <row r="655" spans="2:18" s="149" customFormat="1" ht="12.75">
      <c r="B655" s="783"/>
      <c r="C655" s="646"/>
      <c r="D655" s="646"/>
      <c r="E655" s="263" t="s">
        <v>19</v>
      </c>
      <c r="F655" s="184"/>
      <c r="G655" s="184"/>
      <c r="H655" s="313"/>
      <c r="I655" s="313"/>
      <c r="J655" s="405"/>
      <c r="K655" s="405"/>
      <c r="L655" s="482"/>
      <c r="M655" s="482"/>
      <c r="N655" s="261"/>
      <c r="O655" s="261"/>
      <c r="P655" s="203"/>
      <c r="Q655" s="203"/>
      <c r="R655" s="114"/>
    </row>
    <row r="656" spans="2:18" s="149" customFormat="1" ht="12.75">
      <c r="B656" s="783"/>
      <c r="C656" s="646"/>
      <c r="D656" s="646"/>
      <c r="E656" s="263" t="s">
        <v>29</v>
      </c>
      <c r="F656" s="184"/>
      <c r="G656" s="184"/>
      <c r="H656" s="313">
        <v>0</v>
      </c>
      <c r="I656" s="313">
        <v>0</v>
      </c>
      <c r="J656" s="405">
        <v>0</v>
      </c>
      <c r="K656" s="405">
        <v>0</v>
      </c>
      <c r="L656" s="482">
        <v>0</v>
      </c>
      <c r="M656" s="482">
        <v>0</v>
      </c>
      <c r="N656" s="261">
        <v>0</v>
      </c>
      <c r="O656" s="261">
        <v>0</v>
      </c>
      <c r="P656" s="203">
        <v>0</v>
      </c>
      <c r="Q656" s="203">
        <v>0</v>
      </c>
      <c r="R656" s="114"/>
    </row>
    <row r="657" spans="2:18" s="149" customFormat="1" ht="13.5" customHeight="1">
      <c r="B657" s="783"/>
      <c r="C657" s="646"/>
      <c r="D657" s="646"/>
      <c r="E657" s="263" t="s">
        <v>20</v>
      </c>
      <c r="F657" s="184"/>
      <c r="G657" s="184"/>
      <c r="H657" s="313">
        <v>0</v>
      </c>
      <c r="I657" s="313">
        <v>0</v>
      </c>
      <c r="J657" s="405">
        <v>0</v>
      </c>
      <c r="K657" s="405">
        <v>0</v>
      </c>
      <c r="L657" s="482">
        <v>0</v>
      </c>
      <c r="M657" s="482">
        <v>0</v>
      </c>
      <c r="N657" s="261">
        <v>0</v>
      </c>
      <c r="O657" s="261">
        <v>0</v>
      </c>
      <c r="P657" s="203">
        <v>0</v>
      </c>
      <c r="Q657" s="203">
        <v>0</v>
      </c>
      <c r="R657" s="114"/>
    </row>
    <row r="658" spans="2:18" s="149" customFormat="1" ht="13.5" customHeight="1">
      <c r="B658" s="783"/>
      <c r="C658" s="646"/>
      <c r="D658" s="646"/>
      <c r="E658" s="263" t="s">
        <v>34</v>
      </c>
      <c r="F658" s="184"/>
      <c r="G658" s="184"/>
      <c r="H658" s="313"/>
      <c r="I658" s="313"/>
      <c r="J658" s="405"/>
      <c r="K658" s="405"/>
      <c r="L658" s="482"/>
      <c r="M658" s="482"/>
      <c r="N658" s="261"/>
      <c r="O658" s="261"/>
      <c r="P658" s="203"/>
      <c r="Q658" s="203"/>
      <c r="R658" s="114"/>
    </row>
    <row r="659" spans="2:18" s="149" customFormat="1" ht="13.5" customHeight="1">
      <c r="B659" s="783"/>
      <c r="C659" s="646"/>
      <c r="D659" s="646"/>
      <c r="E659" s="263" t="s">
        <v>70</v>
      </c>
      <c r="F659" s="184"/>
      <c r="G659" s="184"/>
      <c r="H659" s="313">
        <v>93.563950000000006</v>
      </c>
      <c r="I659" s="313">
        <v>93.563950000000006</v>
      </c>
      <c r="J659" s="184">
        <v>106.16995</v>
      </c>
      <c r="K659" s="264">
        <v>106.16995</v>
      </c>
      <c r="L659" s="264">
        <v>106.16995</v>
      </c>
      <c r="M659" s="264">
        <v>106.16995</v>
      </c>
      <c r="N659" s="261">
        <v>106.16995</v>
      </c>
      <c r="O659" s="261">
        <v>106.16995</v>
      </c>
      <c r="P659" s="203">
        <v>0</v>
      </c>
      <c r="Q659" s="203">
        <v>0</v>
      </c>
      <c r="R659" s="114"/>
    </row>
    <row r="660" spans="2:18" s="149" customFormat="1" ht="13.5" customHeight="1" thickBot="1">
      <c r="B660" s="783"/>
      <c r="C660" s="646"/>
      <c r="D660" s="646"/>
      <c r="E660" s="282" t="s">
        <v>21</v>
      </c>
      <c r="F660" s="194"/>
      <c r="G660" s="194"/>
      <c r="H660" s="315"/>
      <c r="I660" s="315"/>
      <c r="J660" s="410"/>
      <c r="K660" s="410"/>
      <c r="L660" s="483"/>
      <c r="M660" s="483"/>
      <c r="N660" s="294"/>
      <c r="O660" s="294"/>
      <c r="P660" s="210"/>
      <c r="Q660" s="210"/>
      <c r="R660" s="115"/>
    </row>
    <row r="661" spans="2:18" s="178" customFormat="1" ht="13.5" customHeight="1">
      <c r="B661" s="783"/>
      <c r="C661" s="646"/>
      <c r="D661" s="646"/>
      <c r="E661" s="316" t="s">
        <v>18</v>
      </c>
      <c r="F661" s="197"/>
      <c r="G661" s="197"/>
      <c r="H661" s="312">
        <v>156.649</v>
      </c>
      <c r="I661" s="312">
        <v>79.006839999999997</v>
      </c>
      <c r="J661" s="197">
        <v>588.40599999999995</v>
      </c>
      <c r="K661" s="353">
        <v>349.63839000000002</v>
      </c>
      <c r="L661" s="264">
        <v>932.96965</v>
      </c>
      <c r="M661" s="264">
        <v>862.76538000000005</v>
      </c>
      <c r="N661" s="261">
        <v>927.36171999999999</v>
      </c>
      <c r="O661" s="261">
        <v>927.36171999999999</v>
      </c>
      <c r="P661" s="211">
        <v>0</v>
      </c>
      <c r="Q661" s="211">
        <v>0</v>
      </c>
      <c r="R661" s="113"/>
    </row>
    <row r="662" spans="2:18" s="178" customFormat="1" ht="13.5" customHeight="1">
      <c r="B662" s="783"/>
      <c r="C662" s="646"/>
      <c r="D662" s="646"/>
      <c r="E662" s="317" t="s">
        <v>19</v>
      </c>
      <c r="F662" s="184"/>
      <c r="G662" s="184"/>
      <c r="H662" s="313"/>
      <c r="I662" s="313"/>
      <c r="J662" s="405"/>
      <c r="K662" s="405"/>
      <c r="L662" s="482"/>
      <c r="M662" s="482"/>
      <c r="N662" s="261"/>
      <c r="O662" s="261"/>
      <c r="P662" s="203"/>
      <c r="Q662" s="203"/>
      <c r="R662" s="114"/>
    </row>
    <row r="663" spans="2:18" s="178" customFormat="1" ht="13.5" customHeight="1">
      <c r="B663" s="783"/>
      <c r="C663" s="646"/>
      <c r="D663" s="646"/>
      <c r="E663" s="317" t="s">
        <v>29</v>
      </c>
      <c r="F663" s="184"/>
      <c r="G663" s="184"/>
      <c r="H663" s="313">
        <v>0</v>
      </c>
      <c r="I663" s="313">
        <v>0</v>
      </c>
      <c r="J663" s="405">
        <v>0</v>
      </c>
      <c r="K663" s="405">
        <v>0</v>
      </c>
      <c r="L663" s="482">
        <v>0</v>
      </c>
      <c r="M663" s="482">
        <v>0</v>
      </c>
      <c r="N663" s="261">
        <v>0</v>
      </c>
      <c r="O663" s="261">
        <v>0</v>
      </c>
      <c r="P663" s="203">
        <v>0</v>
      </c>
      <c r="Q663" s="203">
        <v>0</v>
      </c>
      <c r="R663" s="114"/>
    </row>
    <row r="664" spans="2:18" s="178" customFormat="1" ht="13.5" customHeight="1">
      <c r="B664" s="783"/>
      <c r="C664" s="646"/>
      <c r="D664" s="646"/>
      <c r="E664" s="317" t="s">
        <v>20</v>
      </c>
      <c r="F664" s="184"/>
      <c r="G664" s="184"/>
      <c r="H664" s="313">
        <v>0</v>
      </c>
      <c r="I664" s="313">
        <v>0</v>
      </c>
      <c r="J664" s="405">
        <v>0</v>
      </c>
      <c r="K664" s="405">
        <v>0</v>
      </c>
      <c r="L664" s="482">
        <v>0</v>
      </c>
      <c r="M664" s="482">
        <v>0</v>
      </c>
      <c r="N664" s="261">
        <v>0</v>
      </c>
      <c r="O664" s="261">
        <v>0</v>
      </c>
      <c r="P664" s="203">
        <v>0</v>
      </c>
      <c r="Q664" s="203">
        <v>0</v>
      </c>
      <c r="R664" s="114"/>
    </row>
    <row r="665" spans="2:18" s="178" customFormat="1" ht="13.5" customHeight="1">
      <c r="B665" s="783"/>
      <c r="C665" s="646"/>
      <c r="D665" s="646"/>
      <c r="E665" s="317" t="s">
        <v>34</v>
      </c>
      <c r="F665" s="184"/>
      <c r="G665" s="184"/>
      <c r="H665" s="313"/>
      <c r="I665" s="313"/>
      <c r="J665" s="405"/>
      <c r="K665" s="405"/>
      <c r="L665" s="482"/>
      <c r="M665" s="482"/>
      <c r="N665" s="261"/>
      <c r="O665" s="261"/>
      <c r="P665" s="203"/>
      <c r="Q665" s="203"/>
      <c r="R665" s="114"/>
    </row>
    <row r="666" spans="2:18" s="178" customFormat="1" ht="13.5" customHeight="1">
      <c r="B666" s="783"/>
      <c r="C666" s="646"/>
      <c r="D666" s="646"/>
      <c r="E666" s="317" t="s">
        <v>70</v>
      </c>
      <c r="F666" s="184"/>
      <c r="G666" s="184"/>
      <c r="H666" s="313">
        <v>156.649</v>
      </c>
      <c r="I666" s="313">
        <v>79.006839999999997</v>
      </c>
      <c r="J666" s="184">
        <v>588.40599999999995</v>
      </c>
      <c r="K666" s="264">
        <v>349.63839000000002</v>
      </c>
      <c r="L666" s="264">
        <v>932.96965</v>
      </c>
      <c r="M666" s="264">
        <v>862.76538000000005</v>
      </c>
      <c r="N666" s="261">
        <v>927.36171999999999</v>
      </c>
      <c r="O666" s="261">
        <v>927.36171999999999</v>
      </c>
      <c r="P666" s="203">
        <v>0</v>
      </c>
      <c r="Q666" s="203">
        <v>0</v>
      </c>
      <c r="R666" s="114"/>
    </row>
    <row r="667" spans="2:18" s="178" customFormat="1" ht="13.5" customHeight="1" thickBot="1">
      <c r="B667" s="783"/>
      <c r="C667" s="646"/>
      <c r="D667" s="646"/>
      <c r="E667" s="318" t="s">
        <v>21</v>
      </c>
      <c r="F667" s="194"/>
      <c r="G667" s="194"/>
      <c r="H667" s="315"/>
      <c r="I667" s="315"/>
      <c r="J667" s="410"/>
      <c r="K667" s="410"/>
      <c r="L667" s="483"/>
      <c r="M667" s="483"/>
      <c r="N667" s="294"/>
      <c r="O667" s="294"/>
      <c r="P667" s="210"/>
      <c r="Q667" s="210"/>
      <c r="R667" s="115"/>
    </row>
    <row r="668" spans="2:18" s="234" customFormat="1" ht="13.5" customHeight="1">
      <c r="B668" s="783"/>
      <c r="C668" s="646"/>
      <c r="D668" s="646"/>
      <c r="E668" s="401" t="s">
        <v>18</v>
      </c>
      <c r="F668" s="197"/>
      <c r="G668" s="197"/>
      <c r="H668" s="409">
        <v>6.3</v>
      </c>
      <c r="I668" s="409">
        <v>6.3</v>
      </c>
      <c r="J668" s="197">
        <v>14.68383</v>
      </c>
      <c r="K668" s="353">
        <v>13.77435</v>
      </c>
      <c r="L668" s="353">
        <v>14.68383</v>
      </c>
      <c r="M668" s="353">
        <v>14.68383</v>
      </c>
      <c r="N668" s="261">
        <v>75.11139</v>
      </c>
      <c r="O668" s="261">
        <v>75.065439999999995</v>
      </c>
      <c r="P668" s="211">
        <v>0</v>
      </c>
      <c r="Q668" s="211">
        <v>0</v>
      </c>
      <c r="R668" s="113"/>
    </row>
    <row r="669" spans="2:18" s="234" customFormat="1" ht="13.5" customHeight="1">
      <c r="B669" s="783"/>
      <c r="C669" s="646"/>
      <c r="D669" s="646"/>
      <c r="E669" s="402" t="s">
        <v>19</v>
      </c>
      <c r="F669" s="184"/>
      <c r="G669" s="184"/>
      <c r="H669" s="405"/>
      <c r="I669" s="405"/>
      <c r="J669" s="405"/>
      <c r="K669" s="405"/>
      <c r="L669" s="482"/>
      <c r="M669" s="482"/>
      <c r="N669" s="261"/>
      <c r="O669" s="261"/>
      <c r="P669" s="203"/>
      <c r="Q669" s="203"/>
      <c r="R669" s="114"/>
    </row>
    <row r="670" spans="2:18" s="234" customFormat="1" ht="13.5" customHeight="1">
      <c r="B670" s="783"/>
      <c r="C670" s="646"/>
      <c r="D670" s="646"/>
      <c r="E670" s="402" t="s">
        <v>29</v>
      </c>
      <c r="F670" s="184"/>
      <c r="G670" s="184"/>
      <c r="H670" s="405">
        <v>0</v>
      </c>
      <c r="I670" s="405">
        <v>0</v>
      </c>
      <c r="J670" s="405">
        <v>0</v>
      </c>
      <c r="K670" s="405">
        <v>0</v>
      </c>
      <c r="L670" s="482">
        <v>0</v>
      </c>
      <c r="M670" s="482">
        <v>0</v>
      </c>
      <c r="N670" s="261">
        <v>0</v>
      </c>
      <c r="O670" s="261">
        <v>0</v>
      </c>
      <c r="P670" s="203">
        <v>0</v>
      </c>
      <c r="Q670" s="203">
        <v>0</v>
      </c>
      <c r="R670" s="114"/>
    </row>
    <row r="671" spans="2:18" s="234" customFormat="1" ht="13.5" customHeight="1">
      <c r="B671" s="783"/>
      <c r="C671" s="646"/>
      <c r="D671" s="646"/>
      <c r="E671" s="402" t="s">
        <v>20</v>
      </c>
      <c r="F671" s="184"/>
      <c r="G671" s="184"/>
      <c r="H671" s="405">
        <v>0</v>
      </c>
      <c r="I671" s="405">
        <v>0</v>
      </c>
      <c r="J671" s="405">
        <v>0</v>
      </c>
      <c r="K671" s="405">
        <v>0</v>
      </c>
      <c r="L671" s="482">
        <v>0</v>
      </c>
      <c r="M671" s="482">
        <v>0</v>
      </c>
      <c r="N671" s="261">
        <v>0</v>
      </c>
      <c r="O671" s="261">
        <v>0</v>
      </c>
      <c r="P671" s="203">
        <v>0</v>
      </c>
      <c r="Q671" s="203">
        <v>0</v>
      </c>
      <c r="R671" s="114"/>
    </row>
    <row r="672" spans="2:18" s="234" customFormat="1" ht="13.5" customHeight="1">
      <c r="B672" s="783"/>
      <c r="C672" s="646"/>
      <c r="D672" s="646"/>
      <c r="E672" s="402" t="s">
        <v>34</v>
      </c>
      <c r="F672" s="184"/>
      <c r="G672" s="184"/>
      <c r="H672" s="405"/>
      <c r="I672" s="405"/>
      <c r="J672" s="405"/>
      <c r="K672" s="405"/>
      <c r="L672" s="482"/>
      <c r="M672" s="482"/>
      <c r="N672" s="261"/>
      <c r="O672" s="261"/>
      <c r="P672" s="203"/>
      <c r="Q672" s="203"/>
      <c r="R672" s="114"/>
    </row>
    <row r="673" spans="2:18" s="234" customFormat="1" ht="13.5" customHeight="1">
      <c r="B673" s="783"/>
      <c r="C673" s="646"/>
      <c r="D673" s="646"/>
      <c r="E673" s="402" t="s">
        <v>70</v>
      </c>
      <c r="F673" s="184"/>
      <c r="G673" s="184"/>
      <c r="H673" s="405">
        <v>6.3</v>
      </c>
      <c r="I673" s="405">
        <v>6.3</v>
      </c>
      <c r="J673" s="184">
        <v>14.68383</v>
      </c>
      <c r="K673" s="264">
        <v>13.77435</v>
      </c>
      <c r="L673" s="264">
        <v>14.68383</v>
      </c>
      <c r="M673" s="264">
        <v>14.68383</v>
      </c>
      <c r="N673" s="261">
        <v>75.11139</v>
      </c>
      <c r="O673" s="261">
        <v>75.065439999999995</v>
      </c>
      <c r="P673" s="203">
        <v>0</v>
      </c>
      <c r="Q673" s="203">
        <v>0</v>
      </c>
      <c r="R673" s="114"/>
    </row>
    <row r="674" spans="2:18" s="234" customFormat="1" ht="13.5" customHeight="1" thickBot="1">
      <c r="B674" s="784"/>
      <c r="C674" s="748"/>
      <c r="D674" s="748"/>
      <c r="E674" s="403" t="s">
        <v>21</v>
      </c>
      <c r="F674" s="194"/>
      <c r="G674" s="194"/>
      <c r="H674" s="410"/>
      <c r="I674" s="410"/>
      <c r="J674" s="410"/>
      <c r="K674" s="410"/>
      <c r="L674" s="483"/>
      <c r="M674" s="483"/>
      <c r="N674" s="294"/>
      <c r="O674" s="294"/>
      <c r="P674" s="210"/>
      <c r="Q674" s="210"/>
      <c r="R674" s="115"/>
    </row>
    <row r="675" spans="2:18" s="178" customFormat="1" ht="13.5" customHeight="1">
      <c r="B675" s="781"/>
      <c r="C675" s="759" t="s">
        <v>110</v>
      </c>
      <c r="D675" s="817" t="s">
        <v>585</v>
      </c>
      <c r="E675" s="407" t="s">
        <v>18</v>
      </c>
      <c r="F675" s="195"/>
      <c r="G675" s="195"/>
      <c r="H675" s="404">
        <v>11.522500000000001</v>
      </c>
      <c r="I675" s="404">
        <v>0</v>
      </c>
      <c r="J675" s="195">
        <v>33.332999999999998</v>
      </c>
      <c r="K675" s="354">
        <v>0</v>
      </c>
      <c r="L675" s="354">
        <v>44.855499999999999</v>
      </c>
      <c r="M675" s="354">
        <v>0</v>
      </c>
      <c r="N675" s="261">
        <v>56.378</v>
      </c>
      <c r="O675" s="261">
        <v>56.378</v>
      </c>
      <c r="P675" s="205">
        <v>0</v>
      </c>
      <c r="Q675" s="205">
        <v>0</v>
      </c>
      <c r="R675" s="117"/>
    </row>
    <row r="676" spans="2:18" s="178" customFormat="1" ht="13.5" customHeight="1">
      <c r="B676" s="782"/>
      <c r="C676" s="760"/>
      <c r="D676" s="818"/>
      <c r="E676" s="317" t="s">
        <v>19</v>
      </c>
      <c r="F676" s="184"/>
      <c r="G676" s="184"/>
      <c r="H676" s="313"/>
      <c r="I676" s="313"/>
      <c r="J676" s="405"/>
      <c r="K676" s="405"/>
      <c r="L676" s="482"/>
      <c r="M676" s="482"/>
      <c r="N676" s="261"/>
      <c r="O676" s="261"/>
      <c r="P676" s="203"/>
      <c r="Q676" s="203"/>
      <c r="R676" s="114"/>
    </row>
    <row r="677" spans="2:18" s="178" customFormat="1" ht="13.5" customHeight="1">
      <c r="B677" s="782"/>
      <c r="C677" s="760"/>
      <c r="D677" s="818"/>
      <c r="E677" s="317" t="s">
        <v>29</v>
      </c>
      <c r="F677" s="184"/>
      <c r="G677" s="184"/>
      <c r="H677" s="313">
        <v>0</v>
      </c>
      <c r="I677" s="313">
        <v>0</v>
      </c>
      <c r="J677" s="405">
        <v>0</v>
      </c>
      <c r="K677" s="405">
        <v>0</v>
      </c>
      <c r="L677" s="482">
        <v>0</v>
      </c>
      <c r="M677" s="482">
        <v>0</v>
      </c>
      <c r="N677" s="261">
        <v>0</v>
      </c>
      <c r="O677" s="261">
        <v>0</v>
      </c>
      <c r="P677" s="203">
        <v>0</v>
      </c>
      <c r="Q677" s="203">
        <v>0</v>
      </c>
      <c r="R677" s="114"/>
    </row>
    <row r="678" spans="2:18" s="178" customFormat="1" ht="13.5" customHeight="1">
      <c r="B678" s="782"/>
      <c r="C678" s="760"/>
      <c r="D678" s="818"/>
      <c r="E678" s="317" t="s">
        <v>20</v>
      </c>
      <c r="F678" s="184"/>
      <c r="G678" s="184"/>
      <c r="H678" s="313">
        <v>0</v>
      </c>
      <c r="I678" s="313">
        <v>0</v>
      </c>
      <c r="J678" s="405">
        <v>0</v>
      </c>
      <c r="K678" s="405">
        <v>0</v>
      </c>
      <c r="L678" s="482">
        <v>0</v>
      </c>
      <c r="M678" s="482">
        <v>0</v>
      </c>
      <c r="N678" s="261">
        <v>0</v>
      </c>
      <c r="O678" s="261">
        <v>0</v>
      </c>
      <c r="P678" s="203">
        <v>0</v>
      </c>
      <c r="Q678" s="203">
        <v>0</v>
      </c>
      <c r="R678" s="114"/>
    </row>
    <row r="679" spans="2:18" s="178" customFormat="1" ht="13.5" customHeight="1">
      <c r="B679" s="782"/>
      <c r="C679" s="760"/>
      <c r="D679" s="818"/>
      <c r="E679" s="317" t="s">
        <v>34</v>
      </c>
      <c r="F679" s="184"/>
      <c r="G679" s="184"/>
      <c r="H679" s="313"/>
      <c r="I679" s="313"/>
      <c r="J679" s="405"/>
      <c r="K679" s="405"/>
      <c r="L679" s="482"/>
      <c r="M679" s="482"/>
      <c r="N679" s="261"/>
      <c r="O679" s="261"/>
      <c r="P679" s="203"/>
      <c r="Q679" s="203"/>
      <c r="R679" s="114"/>
    </row>
    <row r="680" spans="2:18" s="178" customFormat="1" ht="13.5" customHeight="1">
      <c r="B680" s="782"/>
      <c r="C680" s="760"/>
      <c r="D680" s="818"/>
      <c r="E680" s="317" t="s">
        <v>70</v>
      </c>
      <c r="F680" s="184"/>
      <c r="G680" s="184"/>
      <c r="H680" s="313">
        <v>11.522500000000001</v>
      </c>
      <c r="I680" s="313">
        <v>0</v>
      </c>
      <c r="J680" s="184">
        <v>33.332999999999998</v>
      </c>
      <c r="K680" s="264">
        <v>0</v>
      </c>
      <c r="L680" s="264">
        <v>44.855499999999999</v>
      </c>
      <c r="M680" s="264">
        <v>0</v>
      </c>
      <c r="N680" s="261">
        <v>56.378</v>
      </c>
      <c r="O680" s="261">
        <v>56.378</v>
      </c>
      <c r="P680" s="203">
        <v>0</v>
      </c>
      <c r="Q680" s="203">
        <v>0</v>
      </c>
      <c r="R680" s="114"/>
    </row>
    <row r="681" spans="2:18" s="178" customFormat="1" ht="13.5" customHeight="1" thickBot="1">
      <c r="B681" s="782"/>
      <c r="C681" s="760"/>
      <c r="D681" s="818"/>
      <c r="E681" s="318" t="s">
        <v>21</v>
      </c>
      <c r="F681" s="194"/>
      <c r="G681" s="194"/>
      <c r="H681" s="315"/>
      <c r="I681" s="315"/>
      <c r="J681" s="410"/>
      <c r="K681" s="410"/>
      <c r="L681" s="483"/>
      <c r="M681" s="483"/>
      <c r="N681" s="294"/>
      <c r="O681" s="294"/>
      <c r="P681" s="210"/>
      <c r="Q681" s="210"/>
      <c r="R681" s="115"/>
    </row>
    <row r="682" spans="2:18" s="178" customFormat="1" ht="13.5" customHeight="1">
      <c r="B682" s="783"/>
      <c r="C682" s="646"/>
      <c r="D682" s="646"/>
      <c r="E682" s="279" t="s">
        <v>18</v>
      </c>
      <c r="F682" s="197"/>
      <c r="G682" s="197"/>
      <c r="H682" s="312">
        <v>0</v>
      </c>
      <c r="I682" s="312">
        <v>0</v>
      </c>
      <c r="J682" s="184">
        <v>17.026</v>
      </c>
      <c r="K682" s="264">
        <v>0</v>
      </c>
      <c r="L682" s="264">
        <v>17.026</v>
      </c>
      <c r="M682" s="264">
        <v>0</v>
      </c>
      <c r="N682" s="261">
        <v>17.026</v>
      </c>
      <c r="O682" s="261">
        <v>17.026</v>
      </c>
      <c r="P682" s="211">
        <v>0</v>
      </c>
      <c r="Q682" s="211">
        <v>0</v>
      </c>
      <c r="R682" s="113"/>
    </row>
    <row r="683" spans="2:18" s="178" customFormat="1" ht="13.5" customHeight="1">
      <c r="B683" s="783"/>
      <c r="C683" s="646"/>
      <c r="D683" s="646"/>
      <c r="E683" s="263" t="s">
        <v>19</v>
      </c>
      <c r="F683" s="184"/>
      <c r="G683" s="184"/>
      <c r="H683" s="313"/>
      <c r="I683" s="313"/>
      <c r="J683" s="405"/>
      <c r="K683" s="405"/>
      <c r="L683" s="482"/>
      <c r="M683" s="482"/>
      <c r="N683" s="261"/>
      <c r="O683" s="261"/>
      <c r="P683" s="203"/>
      <c r="Q683" s="203"/>
      <c r="R683" s="114"/>
    </row>
    <row r="684" spans="2:18" s="178" customFormat="1" ht="13.5" customHeight="1">
      <c r="B684" s="783"/>
      <c r="C684" s="646"/>
      <c r="D684" s="646"/>
      <c r="E684" s="263" t="s">
        <v>29</v>
      </c>
      <c r="F684" s="184"/>
      <c r="G684" s="184"/>
      <c r="H684" s="313">
        <v>0</v>
      </c>
      <c r="I684" s="313">
        <v>0</v>
      </c>
      <c r="J684" s="405">
        <v>0</v>
      </c>
      <c r="K684" s="405">
        <v>0</v>
      </c>
      <c r="L684" s="482">
        <v>0</v>
      </c>
      <c r="M684" s="482">
        <v>0</v>
      </c>
      <c r="N684" s="261">
        <v>0</v>
      </c>
      <c r="O684" s="261">
        <v>0</v>
      </c>
      <c r="P684" s="203">
        <v>0</v>
      </c>
      <c r="Q684" s="203">
        <v>0</v>
      </c>
      <c r="R684" s="114"/>
    </row>
    <row r="685" spans="2:18" s="178" customFormat="1" ht="13.5" customHeight="1">
      <c r="B685" s="783"/>
      <c r="C685" s="646"/>
      <c r="D685" s="646"/>
      <c r="E685" s="263" t="s">
        <v>20</v>
      </c>
      <c r="F685" s="184"/>
      <c r="G685" s="184"/>
      <c r="H685" s="313">
        <v>0</v>
      </c>
      <c r="I685" s="313">
        <v>0</v>
      </c>
      <c r="J685" s="405">
        <v>0</v>
      </c>
      <c r="K685" s="405">
        <v>0</v>
      </c>
      <c r="L685" s="482">
        <v>0</v>
      </c>
      <c r="M685" s="482">
        <v>0</v>
      </c>
      <c r="N685" s="261">
        <v>0</v>
      </c>
      <c r="O685" s="261">
        <v>0</v>
      </c>
      <c r="P685" s="203">
        <v>0</v>
      </c>
      <c r="Q685" s="203">
        <v>0</v>
      </c>
      <c r="R685" s="114"/>
    </row>
    <row r="686" spans="2:18" s="178" customFormat="1" ht="13.5" customHeight="1">
      <c r="B686" s="783"/>
      <c r="C686" s="646"/>
      <c r="D686" s="646"/>
      <c r="E686" s="263" t="s">
        <v>34</v>
      </c>
      <c r="F686" s="184"/>
      <c r="G686" s="184"/>
      <c r="H686" s="313"/>
      <c r="I686" s="313"/>
      <c r="J686" s="405"/>
      <c r="K686" s="405"/>
      <c r="L686" s="482"/>
      <c r="M686" s="482"/>
      <c r="N686" s="261"/>
      <c r="O686" s="261"/>
      <c r="P686" s="203"/>
      <c r="Q686" s="203"/>
      <c r="R686" s="114"/>
    </row>
    <row r="687" spans="2:18" s="178" customFormat="1" ht="13.5" customHeight="1">
      <c r="B687" s="783"/>
      <c r="C687" s="646"/>
      <c r="D687" s="646"/>
      <c r="E687" s="263" t="s">
        <v>70</v>
      </c>
      <c r="F687" s="184"/>
      <c r="G687" s="184"/>
      <c r="H687" s="313">
        <v>0</v>
      </c>
      <c r="I687" s="313">
        <v>0</v>
      </c>
      <c r="J687" s="184">
        <v>17.026</v>
      </c>
      <c r="K687" s="264">
        <v>0</v>
      </c>
      <c r="L687" s="264">
        <v>17.026</v>
      </c>
      <c r="M687" s="264">
        <v>0</v>
      </c>
      <c r="N687" s="261">
        <v>17.026</v>
      </c>
      <c r="O687" s="261">
        <v>17.026</v>
      </c>
      <c r="P687" s="203">
        <v>0</v>
      </c>
      <c r="Q687" s="203">
        <v>0</v>
      </c>
      <c r="R687" s="114"/>
    </row>
    <row r="688" spans="2:18" s="178" customFormat="1" ht="13.5" customHeight="1" thickBot="1">
      <c r="B688" s="784"/>
      <c r="C688" s="748"/>
      <c r="D688" s="748"/>
      <c r="E688" s="282" t="s">
        <v>21</v>
      </c>
      <c r="F688" s="194"/>
      <c r="G688" s="194"/>
      <c r="H688" s="315"/>
      <c r="I688" s="315"/>
      <c r="J688" s="410"/>
      <c r="K688" s="410"/>
      <c r="L688" s="483"/>
      <c r="M688" s="483"/>
      <c r="N688" s="294"/>
      <c r="O688" s="294"/>
      <c r="P688" s="210"/>
      <c r="Q688" s="210"/>
      <c r="R688" s="115"/>
    </row>
    <row r="689" spans="2:18" s="149" customFormat="1" ht="13.5" customHeight="1">
      <c r="B689" s="781"/>
      <c r="C689" s="759" t="s">
        <v>212</v>
      </c>
      <c r="D689" s="817" t="s">
        <v>204</v>
      </c>
      <c r="E689" s="285" t="s">
        <v>18</v>
      </c>
      <c r="F689" s="195"/>
      <c r="G689" s="195"/>
      <c r="H689" s="320">
        <v>56.796999999999997</v>
      </c>
      <c r="I689" s="320">
        <v>0</v>
      </c>
      <c r="J689" s="184">
        <v>106.211</v>
      </c>
      <c r="K689" s="264">
        <v>0</v>
      </c>
      <c r="L689" s="264">
        <v>163.00800000000001</v>
      </c>
      <c r="M689" s="264">
        <v>68.172250000000005</v>
      </c>
      <c r="N689" s="261">
        <v>219.80600000000001</v>
      </c>
      <c r="O689" s="261">
        <v>219.80600000000001</v>
      </c>
      <c r="P689" s="205">
        <v>0</v>
      </c>
      <c r="Q689" s="205">
        <v>0</v>
      </c>
      <c r="R689" s="117"/>
    </row>
    <row r="690" spans="2:18" s="149" customFormat="1" ht="13.5" customHeight="1">
      <c r="B690" s="782"/>
      <c r="C690" s="760"/>
      <c r="D690" s="818"/>
      <c r="E690" s="263" t="s">
        <v>19</v>
      </c>
      <c r="F690" s="184"/>
      <c r="G690" s="184"/>
      <c r="H690" s="313"/>
      <c r="I690" s="313"/>
      <c r="J690" s="405"/>
      <c r="K690" s="405"/>
      <c r="L690" s="482"/>
      <c r="M690" s="482"/>
      <c r="N690" s="261"/>
      <c r="O690" s="261"/>
      <c r="P690" s="203"/>
      <c r="Q690" s="203"/>
      <c r="R690" s="114"/>
    </row>
    <row r="691" spans="2:18" s="149" customFormat="1" ht="13.5" customHeight="1">
      <c r="B691" s="782"/>
      <c r="C691" s="760"/>
      <c r="D691" s="818"/>
      <c r="E691" s="263" t="s">
        <v>29</v>
      </c>
      <c r="F691" s="184"/>
      <c r="G691" s="184"/>
      <c r="H691" s="313">
        <v>0</v>
      </c>
      <c r="I691" s="313">
        <v>0</v>
      </c>
      <c r="J691" s="405">
        <v>0</v>
      </c>
      <c r="K691" s="405">
        <v>0</v>
      </c>
      <c r="L691" s="482">
        <v>0</v>
      </c>
      <c r="M691" s="482">
        <v>0</v>
      </c>
      <c r="N691" s="261">
        <v>0</v>
      </c>
      <c r="O691" s="261">
        <v>0</v>
      </c>
      <c r="P691" s="203">
        <v>0</v>
      </c>
      <c r="Q691" s="203">
        <v>0</v>
      </c>
      <c r="R691" s="114"/>
    </row>
    <row r="692" spans="2:18" s="149" customFormat="1" ht="13.5" customHeight="1">
      <c r="B692" s="782"/>
      <c r="C692" s="760"/>
      <c r="D692" s="818"/>
      <c r="E692" s="263" t="s">
        <v>20</v>
      </c>
      <c r="F692" s="184"/>
      <c r="G692" s="184"/>
      <c r="H692" s="313">
        <v>0</v>
      </c>
      <c r="I692" s="313">
        <v>0</v>
      </c>
      <c r="J692" s="405">
        <v>0</v>
      </c>
      <c r="K692" s="405">
        <v>0</v>
      </c>
      <c r="L692" s="482">
        <v>0</v>
      </c>
      <c r="M692" s="482">
        <v>0</v>
      </c>
      <c r="N692" s="261">
        <v>0</v>
      </c>
      <c r="O692" s="261">
        <v>0</v>
      </c>
      <c r="P692" s="203">
        <v>0</v>
      </c>
      <c r="Q692" s="203">
        <v>0</v>
      </c>
      <c r="R692" s="114"/>
    </row>
    <row r="693" spans="2:18" s="149" customFormat="1" ht="13.5" customHeight="1">
      <c r="B693" s="782"/>
      <c r="C693" s="760"/>
      <c r="D693" s="818"/>
      <c r="E693" s="263" t="s">
        <v>34</v>
      </c>
      <c r="F693" s="184"/>
      <c r="G693" s="184"/>
      <c r="H693" s="313"/>
      <c r="I693" s="313"/>
      <c r="J693" s="405"/>
      <c r="K693" s="405"/>
      <c r="L693" s="482"/>
      <c r="M693" s="482"/>
      <c r="N693" s="261"/>
      <c r="O693" s="261"/>
      <c r="P693" s="203"/>
      <c r="Q693" s="203"/>
      <c r="R693" s="114"/>
    </row>
    <row r="694" spans="2:18" s="149" customFormat="1" ht="13.5" customHeight="1">
      <c r="B694" s="782"/>
      <c r="C694" s="760"/>
      <c r="D694" s="818"/>
      <c r="E694" s="263" t="s">
        <v>70</v>
      </c>
      <c r="F694" s="184"/>
      <c r="G694" s="184"/>
      <c r="H694" s="313">
        <v>56.796999999999997</v>
      </c>
      <c r="I694" s="313">
        <v>0</v>
      </c>
      <c r="J694" s="184">
        <v>106.211</v>
      </c>
      <c r="K694" s="264">
        <v>0</v>
      </c>
      <c r="L694" s="264">
        <v>163.00800000000001</v>
      </c>
      <c r="M694" s="264">
        <v>68.172250000000005</v>
      </c>
      <c r="N694" s="261">
        <v>219.80600000000001</v>
      </c>
      <c r="O694" s="261">
        <v>219.80600000000001</v>
      </c>
      <c r="P694" s="203">
        <v>0</v>
      </c>
      <c r="Q694" s="203">
        <v>0</v>
      </c>
      <c r="R694" s="114"/>
    </row>
    <row r="695" spans="2:18" s="149" customFormat="1" ht="13.5" customHeight="1" thickBot="1">
      <c r="B695" s="782"/>
      <c r="C695" s="760"/>
      <c r="D695" s="818"/>
      <c r="E695" s="282" t="s">
        <v>21</v>
      </c>
      <c r="F695" s="194"/>
      <c r="G695" s="194"/>
      <c r="H695" s="315"/>
      <c r="I695" s="315"/>
      <c r="J695" s="410"/>
      <c r="K695" s="410"/>
      <c r="L695" s="483"/>
      <c r="M695" s="483"/>
      <c r="N695" s="294"/>
      <c r="O695" s="294"/>
      <c r="P695" s="210"/>
      <c r="Q695" s="210"/>
      <c r="R695" s="115"/>
    </row>
    <row r="696" spans="2:18" ht="13.5" customHeight="1">
      <c r="B696" s="783"/>
      <c r="C696" s="646"/>
      <c r="D696" s="646"/>
      <c r="E696" s="316" t="s">
        <v>18</v>
      </c>
      <c r="F696" s="197"/>
      <c r="G696" s="197"/>
      <c r="H696" s="312">
        <v>17.152999999999999</v>
      </c>
      <c r="I696" s="312">
        <v>0</v>
      </c>
      <c r="J696" s="197">
        <v>17.152999999999999</v>
      </c>
      <c r="K696" s="353">
        <v>17.152999999999999</v>
      </c>
      <c r="L696" s="264">
        <v>17.152999999999999</v>
      </c>
      <c r="M696" s="264">
        <v>17.152999999999999</v>
      </c>
      <c r="N696" s="261">
        <v>17.152999999999999</v>
      </c>
      <c r="O696" s="261">
        <v>17.152999999999999</v>
      </c>
      <c r="P696" s="211">
        <v>0</v>
      </c>
      <c r="Q696" s="211">
        <v>0</v>
      </c>
      <c r="R696" s="113"/>
    </row>
    <row r="697" spans="2:18" ht="13.5" customHeight="1">
      <c r="B697" s="783"/>
      <c r="C697" s="646"/>
      <c r="D697" s="646"/>
      <c r="E697" s="317" t="s">
        <v>19</v>
      </c>
      <c r="F697" s="184"/>
      <c r="G697" s="184"/>
      <c r="H697" s="313"/>
      <c r="I697" s="313"/>
      <c r="J697" s="405"/>
      <c r="K697" s="405"/>
      <c r="L697" s="482"/>
      <c r="M697" s="482"/>
      <c r="N697" s="261"/>
      <c r="O697" s="261"/>
      <c r="P697" s="203"/>
      <c r="Q697" s="203"/>
      <c r="R697" s="114"/>
    </row>
    <row r="698" spans="2:18" ht="13.5" customHeight="1">
      <c r="B698" s="783"/>
      <c r="C698" s="646"/>
      <c r="D698" s="646"/>
      <c r="E698" s="317" t="s">
        <v>29</v>
      </c>
      <c r="F698" s="184"/>
      <c r="G698" s="184"/>
      <c r="H698" s="313">
        <v>0</v>
      </c>
      <c r="I698" s="313">
        <v>0</v>
      </c>
      <c r="J698" s="405">
        <v>0</v>
      </c>
      <c r="K698" s="405">
        <v>0</v>
      </c>
      <c r="L698" s="482">
        <v>0</v>
      </c>
      <c r="M698" s="482">
        <v>0</v>
      </c>
      <c r="N698" s="261">
        <v>0</v>
      </c>
      <c r="O698" s="261">
        <v>0</v>
      </c>
      <c r="P698" s="203">
        <v>0</v>
      </c>
      <c r="Q698" s="203">
        <v>0</v>
      </c>
      <c r="R698" s="114"/>
    </row>
    <row r="699" spans="2:18" ht="13.5" customHeight="1">
      <c r="B699" s="783"/>
      <c r="C699" s="646"/>
      <c r="D699" s="646"/>
      <c r="E699" s="317" t="s">
        <v>20</v>
      </c>
      <c r="F699" s="184"/>
      <c r="G699" s="184"/>
      <c r="H699" s="313">
        <v>0</v>
      </c>
      <c r="I699" s="313">
        <v>0</v>
      </c>
      <c r="J699" s="405">
        <v>0</v>
      </c>
      <c r="K699" s="405">
        <v>0</v>
      </c>
      <c r="L699" s="482">
        <v>0</v>
      </c>
      <c r="M699" s="482">
        <v>0</v>
      </c>
      <c r="N699" s="261">
        <v>0</v>
      </c>
      <c r="O699" s="261">
        <v>0</v>
      </c>
      <c r="P699" s="203">
        <v>0</v>
      </c>
      <c r="Q699" s="203">
        <v>0</v>
      </c>
      <c r="R699" s="114"/>
    </row>
    <row r="700" spans="2:18" ht="13.5" customHeight="1">
      <c r="B700" s="783"/>
      <c r="C700" s="646"/>
      <c r="D700" s="646"/>
      <c r="E700" s="317" t="s">
        <v>34</v>
      </c>
      <c r="F700" s="184"/>
      <c r="G700" s="184"/>
      <c r="H700" s="313"/>
      <c r="I700" s="313"/>
      <c r="J700" s="405"/>
      <c r="K700" s="405"/>
      <c r="L700" s="482"/>
      <c r="M700" s="482"/>
      <c r="N700" s="261"/>
      <c r="O700" s="261"/>
      <c r="P700" s="203"/>
      <c r="Q700" s="203"/>
      <c r="R700" s="114"/>
    </row>
    <row r="701" spans="2:18" ht="13.5" customHeight="1">
      <c r="B701" s="783"/>
      <c r="C701" s="646"/>
      <c r="D701" s="646"/>
      <c r="E701" s="317" t="s">
        <v>70</v>
      </c>
      <c r="F701" s="184"/>
      <c r="G701" s="184"/>
      <c r="H701" s="313">
        <v>17.152999999999999</v>
      </c>
      <c r="I701" s="313">
        <v>0</v>
      </c>
      <c r="J701" s="184">
        <v>17.152999999999999</v>
      </c>
      <c r="K701" s="264">
        <v>17.152999999999999</v>
      </c>
      <c r="L701" s="264">
        <v>17.152999999999999</v>
      </c>
      <c r="M701" s="264">
        <v>17.152999999999999</v>
      </c>
      <c r="N701" s="261">
        <v>17.152999999999999</v>
      </c>
      <c r="O701" s="261">
        <v>17.152999999999999</v>
      </c>
      <c r="P701" s="203">
        <v>0</v>
      </c>
      <c r="Q701" s="203">
        <v>0</v>
      </c>
      <c r="R701" s="114"/>
    </row>
    <row r="702" spans="2:18" ht="13.5" customHeight="1" thickBot="1">
      <c r="B702" s="783"/>
      <c r="C702" s="646"/>
      <c r="D702" s="646"/>
      <c r="E702" s="318" t="s">
        <v>21</v>
      </c>
      <c r="F702" s="194"/>
      <c r="G702" s="194"/>
      <c r="H702" s="315"/>
      <c r="I702" s="315"/>
      <c r="J702" s="410"/>
      <c r="K702" s="410"/>
      <c r="L702" s="483"/>
      <c r="M702" s="483"/>
      <c r="N702" s="294"/>
      <c r="O702" s="294"/>
      <c r="P702" s="210"/>
      <c r="Q702" s="210"/>
      <c r="R702" s="115"/>
    </row>
    <row r="703" spans="2:18" s="308" customFormat="1" ht="13.5" customHeight="1">
      <c r="B703" s="783"/>
      <c r="C703" s="646"/>
      <c r="D703" s="646"/>
      <c r="E703" s="316" t="s">
        <v>18</v>
      </c>
      <c r="F703" s="197"/>
      <c r="G703" s="197"/>
      <c r="H703" s="197">
        <v>0</v>
      </c>
      <c r="I703" s="197">
        <v>0</v>
      </c>
      <c r="J703" s="197">
        <v>7.383</v>
      </c>
      <c r="K703" s="353">
        <v>7.383</v>
      </c>
      <c r="L703" s="264">
        <v>7.383</v>
      </c>
      <c r="M703" s="264">
        <v>7.383</v>
      </c>
      <c r="N703" s="261">
        <v>7.383</v>
      </c>
      <c r="O703" s="261">
        <v>7.383</v>
      </c>
      <c r="P703" s="211">
        <v>0</v>
      </c>
      <c r="Q703" s="211">
        <v>0</v>
      </c>
      <c r="R703" s="113"/>
    </row>
    <row r="704" spans="2:18" s="308" customFormat="1" ht="13.5" customHeight="1">
      <c r="B704" s="783"/>
      <c r="C704" s="646"/>
      <c r="D704" s="646"/>
      <c r="E704" s="317" t="s">
        <v>19</v>
      </c>
      <c r="F704" s="184"/>
      <c r="G704" s="184"/>
      <c r="H704" s="313"/>
      <c r="I704" s="313"/>
      <c r="J704" s="405"/>
      <c r="K704" s="405"/>
      <c r="L704" s="482"/>
      <c r="M704" s="482"/>
      <c r="N704" s="261"/>
      <c r="O704" s="261"/>
      <c r="P704" s="203"/>
      <c r="Q704" s="203"/>
      <c r="R704" s="114"/>
    </row>
    <row r="705" spans="2:18" s="308" customFormat="1" ht="13.5" customHeight="1">
      <c r="B705" s="783"/>
      <c r="C705" s="646"/>
      <c r="D705" s="646"/>
      <c r="E705" s="317" t="s">
        <v>29</v>
      </c>
      <c r="F705" s="184"/>
      <c r="G705" s="184"/>
      <c r="H705" s="313">
        <v>0</v>
      </c>
      <c r="I705" s="313">
        <v>0</v>
      </c>
      <c r="J705" s="405">
        <v>0</v>
      </c>
      <c r="K705" s="405">
        <v>0</v>
      </c>
      <c r="L705" s="482">
        <v>0</v>
      </c>
      <c r="M705" s="482">
        <v>0</v>
      </c>
      <c r="N705" s="261">
        <v>0</v>
      </c>
      <c r="O705" s="261">
        <v>0</v>
      </c>
      <c r="P705" s="203">
        <v>0</v>
      </c>
      <c r="Q705" s="203">
        <v>0</v>
      </c>
      <c r="R705" s="114"/>
    </row>
    <row r="706" spans="2:18" s="308" customFormat="1" ht="13.5" customHeight="1">
      <c r="B706" s="783"/>
      <c r="C706" s="646"/>
      <c r="D706" s="646"/>
      <c r="E706" s="317" t="s">
        <v>20</v>
      </c>
      <c r="F706" s="184"/>
      <c r="G706" s="184"/>
      <c r="H706" s="313">
        <v>0</v>
      </c>
      <c r="I706" s="313">
        <v>0</v>
      </c>
      <c r="J706" s="405">
        <v>0</v>
      </c>
      <c r="K706" s="405">
        <v>0</v>
      </c>
      <c r="L706" s="482">
        <v>0</v>
      </c>
      <c r="M706" s="482">
        <v>0</v>
      </c>
      <c r="N706" s="261">
        <v>0</v>
      </c>
      <c r="O706" s="261">
        <v>0</v>
      </c>
      <c r="P706" s="203">
        <v>0</v>
      </c>
      <c r="Q706" s="203">
        <v>0</v>
      </c>
      <c r="R706" s="114"/>
    </row>
    <row r="707" spans="2:18" s="308" customFormat="1" ht="13.5" customHeight="1">
      <c r="B707" s="783"/>
      <c r="C707" s="646"/>
      <c r="D707" s="646"/>
      <c r="E707" s="317" t="s">
        <v>34</v>
      </c>
      <c r="F707" s="184"/>
      <c r="G707" s="184"/>
      <c r="H707" s="313"/>
      <c r="I707" s="313"/>
      <c r="J707" s="405"/>
      <c r="K707" s="405"/>
      <c r="L707" s="482"/>
      <c r="M707" s="482"/>
      <c r="N707" s="261"/>
      <c r="O707" s="261"/>
      <c r="P707" s="203"/>
      <c r="Q707" s="203"/>
      <c r="R707" s="114"/>
    </row>
    <row r="708" spans="2:18" s="308" customFormat="1" ht="13.5" customHeight="1">
      <c r="B708" s="783"/>
      <c r="C708" s="646"/>
      <c r="D708" s="646"/>
      <c r="E708" s="317" t="s">
        <v>70</v>
      </c>
      <c r="F708" s="184"/>
      <c r="G708" s="184"/>
      <c r="H708" s="184">
        <v>0</v>
      </c>
      <c r="I708" s="184">
        <v>0</v>
      </c>
      <c r="J708" s="184">
        <v>7.383</v>
      </c>
      <c r="K708" s="264">
        <v>7.383</v>
      </c>
      <c r="L708" s="264">
        <v>7.383</v>
      </c>
      <c r="M708" s="264">
        <v>7.383</v>
      </c>
      <c r="N708" s="261">
        <v>7.383</v>
      </c>
      <c r="O708" s="261">
        <v>7.383</v>
      </c>
      <c r="P708" s="203">
        <v>0</v>
      </c>
      <c r="Q708" s="203">
        <v>0</v>
      </c>
      <c r="R708" s="114"/>
    </row>
    <row r="709" spans="2:18" s="308" customFormat="1" ht="13.5" customHeight="1" thickBot="1">
      <c r="B709" s="783"/>
      <c r="C709" s="646"/>
      <c r="D709" s="646"/>
      <c r="E709" s="318" t="s">
        <v>21</v>
      </c>
      <c r="F709" s="194"/>
      <c r="G709" s="194"/>
      <c r="H709" s="315"/>
      <c r="I709" s="315"/>
      <c r="J709" s="410"/>
      <c r="K709" s="410"/>
      <c r="L709" s="483"/>
      <c r="M709" s="483"/>
      <c r="N709" s="294"/>
      <c r="O709" s="294"/>
      <c r="P709" s="210"/>
      <c r="Q709" s="210"/>
      <c r="R709" s="115"/>
    </row>
    <row r="710" spans="2:18" s="308" customFormat="1" ht="13.5" customHeight="1">
      <c r="B710" s="783"/>
      <c r="C710" s="646"/>
      <c r="D710" s="646"/>
      <c r="E710" s="316" t="s">
        <v>18</v>
      </c>
      <c r="F710" s="197"/>
      <c r="G710" s="197"/>
      <c r="H710" s="197">
        <v>0</v>
      </c>
      <c r="I710" s="197">
        <v>0</v>
      </c>
      <c r="J710" s="197">
        <v>17.152999999999999</v>
      </c>
      <c r="K710" s="353">
        <v>0</v>
      </c>
      <c r="L710" s="264">
        <v>34.305999999999997</v>
      </c>
      <c r="M710" s="264">
        <v>30.38015</v>
      </c>
      <c r="N710" s="261">
        <v>51.457999999999998</v>
      </c>
      <c r="O710" s="261">
        <v>51.457999999999998</v>
      </c>
      <c r="P710" s="211">
        <v>0</v>
      </c>
      <c r="Q710" s="211"/>
      <c r="R710" s="113"/>
    </row>
    <row r="711" spans="2:18" s="308" customFormat="1" ht="13.5" customHeight="1">
      <c r="B711" s="783"/>
      <c r="C711" s="646"/>
      <c r="D711" s="646"/>
      <c r="E711" s="317" t="s">
        <v>19</v>
      </c>
      <c r="F711" s="184"/>
      <c r="G711" s="184"/>
      <c r="H711" s="313"/>
      <c r="I711" s="313"/>
      <c r="J711" s="405"/>
      <c r="K711" s="405"/>
      <c r="L711" s="482"/>
      <c r="M711" s="482"/>
      <c r="N711" s="261"/>
      <c r="O711" s="261"/>
      <c r="P711" s="203"/>
      <c r="Q711" s="203"/>
      <c r="R711" s="114"/>
    </row>
    <row r="712" spans="2:18" s="308" customFormat="1" ht="13.5" customHeight="1">
      <c r="B712" s="783"/>
      <c r="C712" s="646"/>
      <c r="D712" s="646"/>
      <c r="E712" s="317" t="s">
        <v>29</v>
      </c>
      <c r="F712" s="184"/>
      <c r="G712" s="184"/>
      <c r="H712" s="313">
        <v>0</v>
      </c>
      <c r="I712" s="313">
        <v>0</v>
      </c>
      <c r="J712" s="405">
        <v>0</v>
      </c>
      <c r="K712" s="405">
        <v>0</v>
      </c>
      <c r="L712" s="482">
        <v>0</v>
      </c>
      <c r="M712" s="482">
        <v>0</v>
      </c>
      <c r="N712" s="261">
        <v>0</v>
      </c>
      <c r="O712" s="261">
        <v>0</v>
      </c>
      <c r="P712" s="203">
        <v>0</v>
      </c>
      <c r="Q712" s="203">
        <v>0</v>
      </c>
      <c r="R712" s="114"/>
    </row>
    <row r="713" spans="2:18" s="308" customFormat="1" ht="13.5" customHeight="1">
      <c r="B713" s="783"/>
      <c r="C713" s="646"/>
      <c r="D713" s="646"/>
      <c r="E713" s="317" t="s">
        <v>20</v>
      </c>
      <c r="F713" s="184"/>
      <c r="G713" s="184"/>
      <c r="H713" s="313">
        <v>0</v>
      </c>
      <c r="I713" s="313">
        <v>0</v>
      </c>
      <c r="J713" s="405">
        <v>0</v>
      </c>
      <c r="K713" s="405">
        <v>0</v>
      </c>
      <c r="L713" s="482">
        <v>0</v>
      </c>
      <c r="M713" s="482">
        <v>0</v>
      </c>
      <c r="N713" s="261">
        <v>0</v>
      </c>
      <c r="O713" s="261">
        <v>0</v>
      </c>
      <c r="P713" s="203">
        <v>0</v>
      </c>
      <c r="Q713" s="203">
        <v>0</v>
      </c>
      <c r="R713" s="114"/>
    </row>
    <row r="714" spans="2:18" s="308" customFormat="1" ht="13.5" customHeight="1">
      <c r="B714" s="783"/>
      <c r="C714" s="646"/>
      <c r="D714" s="646"/>
      <c r="E714" s="317" t="s">
        <v>34</v>
      </c>
      <c r="F714" s="184"/>
      <c r="G714" s="184"/>
      <c r="H714" s="313"/>
      <c r="I714" s="313"/>
      <c r="J714" s="405"/>
      <c r="K714" s="405"/>
      <c r="L714" s="482"/>
      <c r="M714" s="482"/>
      <c r="N714" s="261"/>
      <c r="O714" s="261"/>
      <c r="P714" s="203"/>
      <c r="Q714" s="203"/>
      <c r="R714" s="114"/>
    </row>
    <row r="715" spans="2:18" s="308" customFormat="1" ht="13.5" customHeight="1">
      <c r="B715" s="783"/>
      <c r="C715" s="646"/>
      <c r="D715" s="646"/>
      <c r="E715" s="317" t="s">
        <v>70</v>
      </c>
      <c r="F715" s="184"/>
      <c r="G715" s="184"/>
      <c r="H715" s="184">
        <v>0</v>
      </c>
      <c r="I715" s="184">
        <v>0</v>
      </c>
      <c r="J715" s="184">
        <v>17.152999999999999</v>
      </c>
      <c r="K715" s="264">
        <v>0</v>
      </c>
      <c r="L715" s="264">
        <v>34.305999999999997</v>
      </c>
      <c r="M715" s="264">
        <v>30.38015</v>
      </c>
      <c r="N715" s="261">
        <v>51.457999999999998</v>
      </c>
      <c r="O715" s="261">
        <v>51.457999999999998</v>
      </c>
      <c r="P715" s="203">
        <v>0</v>
      </c>
      <c r="Q715" s="203">
        <v>0</v>
      </c>
      <c r="R715" s="114"/>
    </row>
    <row r="716" spans="2:18" s="308" customFormat="1" ht="13.5" customHeight="1" thickBot="1">
      <c r="B716" s="784"/>
      <c r="C716" s="748"/>
      <c r="D716" s="748"/>
      <c r="E716" s="318" t="s">
        <v>21</v>
      </c>
      <c r="F716" s="194"/>
      <c r="G716" s="194"/>
      <c r="H716" s="315"/>
      <c r="I716" s="315"/>
      <c r="J716" s="410"/>
      <c r="K716" s="410"/>
      <c r="L716" s="483"/>
      <c r="M716" s="483"/>
      <c r="N716" s="294"/>
      <c r="O716" s="294"/>
      <c r="P716" s="210"/>
      <c r="Q716" s="210"/>
      <c r="R716" s="115"/>
    </row>
    <row r="717" spans="2:18" ht="13.5" customHeight="1">
      <c r="B717" s="782"/>
      <c r="C717" s="760" t="s">
        <v>213</v>
      </c>
      <c r="D717" s="818" t="s">
        <v>214</v>
      </c>
      <c r="E717" s="321" t="s">
        <v>18</v>
      </c>
      <c r="F717" s="195"/>
      <c r="G717" s="195"/>
      <c r="H717" s="320">
        <v>44</v>
      </c>
      <c r="I717" s="320">
        <v>0</v>
      </c>
      <c r="J717" s="195">
        <v>142</v>
      </c>
      <c r="K717" s="354">
        <v>0</v>
      </c>
      <c r="L717" s="264">
        <v>208</v>
      </c>
      <c r="M717" s="264">
        <v>29.38</v>
      </c>
      <c r="N717" s="261">
        <v>260</v>
      </c>
      <c r="O717" s="261">
        <v>260</v>
      </c>
      <c r="P717" s="205">
        <v>0</v>
      </c>
      <c r="Q717" s="205">
        <v>0</v>
      </c>
      <c r="R717" s="117"/>
    </row>
    <row r="718" spans="2:18" ht="13.5" customHeight="1">
      <c r="B718" s="782"/>
      <c r="C718" s="760"/>
      <c r="D718" s="818"/>
      <c r="E718" s="263" t="s">
        <v>19</v>
      </c>
      <c r="F718" s="184"/>
      <c r="G718" s="184"/>
      <c r="H718" s="313"/>
      <c r="I718" s="313"/>
      <c r="J718" s="405"/>
      <c r="K718" s="405"/>
      <c r="L718" s="482"/>
      <c r="M718" s="482"/>
      <c r="N718" s="261"/>
      <c r="O718" s="261"/>
      <c r="P718" s="203"/>
      <c r="Q718" s="203"/>
      <c r="R718" s="114"/>
    </row>
    <row r="719" spans="2:18" ht="13.5" customHeight="1">
      <c r="B719" s="782"/>
      <c r="C719" s="760"/>
      <c r="D719" s="818"/>
      <c r="E719" s="263" t="s">
        <v>29</v>
      </c>
      <c r="F719" s="184"/>
      <c r="G719" s="184"/>
      <c r="H719" s="313">
        <v>0</v>
      </c>
      <c r="I719" s="313">
        <v>0</v>
      </c>
      <c r="J719" s="405">
        <v>0</v>
      </c>
      <c r="K719" s="405">
        <v>0</v>
      </c>
      <c r="L719" s="482">
        <v>0</v>
      </c>
      <c r="M719" s="482">
        <v>0</v>
      </c>
      <c r="N719" s="261">
        <v>0</v>
      </c>
      <c r="O719" s="261">
        <v>0</v>
      </c>
      <c r="P719" s="203">
        <v>0</v>
      </c>
      <c r="Q719" s="203">
        <v>0</v>
      </c>
      <c r="R719" s="114"/>
    </row>
    <row r="720" spans="2:18" ht="13.5" customHeight="1">
      <c r="B720" s="782"/>
      <c r="C720" s="760"/>
      <c r="D720" s="818"/>
      <c r="E720" s="263" t="s">
        <v>20</v>
      </c>
      <c r="F720" s="184"/>
      <c r="G720" s="184"/>
      <c r="H720" s="313">
        <v>0</v>
      </c>
      <c r="I720" s="313">
        <v>0</v>
      </c>
      <c r="J720" s="405">
        <v>0</v>
      </c>
      <c r="K720" s="405">
        <v>0</v>
      </c>
      <c r="L720" s="482">
        <v>0</v>
      </c>
      <c r="M720" s="482">
        <v>0</v>
      </c>
      <c r="N720" s="261">
        <v>0</v>
      </c>
      <c r="O720" s="261">
        <v>0</v>
      </c>
      <c r="P720" s="203">
        <v>0</v>
      </c>
      <c r="Q720" s="203">
        <v>0</v>
      </c>
      <c r="R720" s="114"/>
    </row>
    <row r="721" spans="2:18" ht="13.5" customHeight="1">
      <c r="B721" s="782"/>
      <c r="C721" s="760"/>
      <c r="D721" s="818"/>
      <c r="E721" s="263" t="s">
        <v>34</v>
      </c>
      <c r="F721" s="184"/>
      <c r="G721" s="184"/>
      <c r="H721" s="313"/>
      <c r="I721" s="313"/>
      <c r="J721" s="405"/>
      <c r="K721" s="405"/>
      <c r="L721" s="482"/>
      <c r="M721" s="482"/>
      <c r="N721" s="261"/>
      <c r="O721" s="261"/>
      <c r="P721" s="203"/>
      <c r="Q721" s="203"/>
      <c r="R721" s="114"/>
    </row>
    <row r="722" spans="2:18" ht="13.5" customHeight="1">
      <c r="B722" s="782"/>
      <c r="C722" s="760"/>
      <c r="D722" s="818"/>
      <c r="E722" s="263" t="s">
        <v>70</v>
      </c>
      <c r="F722" s="184"/>
      <c r="G722" s="184"/>
      <c r="H722" s="313">
        <v>44</v>
      </c>
      <c r="I722" s="313">
        <v>0</v>
      </c>
      <c r="J722" s="184">
        <v>142</v>
      </c>
      <c r="K722" s="264">
        <v>0</v>
      </c>
      <c r="L722" s="264">
        <v>208</v>
      </c>
      <c r="M722" s="264">
        <v>29.38</v>
      </c>
      <c r="N722" s="261">
        <v>260</v>
      </c>
      <c r="O722" s="261">
        <v>260</v>
      </c>
      <c r="P722" s="203">
        <v>0</v>
      </c>
      <c r="Q722" s="203">
        <v>0</v>
      </c>
      <c r="R722" s="114"/>
    </row>
    <row r="723" spans="2:18" ht="13.5" customHeight="1" thickBot="1">
      <c r="B723" s="797"/>
      <c r="C723" s="809"/>
      <c r="D723" s="828"/>
      <c r="E723" s="282" t="s">
        <v>21</v>
      </c>
      <c r="F723" s="194"/>
      <c r="G723" s="194"/>
      <c r="H723" s="315"/>
      <c r="I723" s="315"/>
      <c r="J723" s="410"/>
      <c r="K723" s="410"/>
      <c r="L723" s="483"/>
      <c r="M723" s="483"/>
      <c r="N723" s="294"/>
      <c r="O723" s="294"/>
      <c r="P723" s="210"/>
      <c r="Q723" s="210"/>
      <c r="R723" s="115"/>
    </row>
    <row r="724" spans="2:18" ht="13.5" customHeight="1">
      <c r="B724" s="791">
        <v>7</v>
      </c>
      <c r="C724" s="811" t="s">
        <v>73</v>
      </c>
      <c r="D724" s="811" t="s">
        <v>223</v>
      </c>
      <c r="E724" s="296" t="s">
        <v>18</v>
      </c>
      <c r="F724" s="296">
        <v>1483.2</v>
      </c>
      <c r="G724" s="296">
        <v>1483.2</v>
      </c>
      <c r="H724" s="296">
        <f>H726+H727+H729</f>
        <v>0</v>
      </c>
      <c r="I724" s="456">
        <f t="shared" ref="I724:M724" si="358">I726+I727+I729</f>
        <v>0</v>
      </c>
      <c r="J724" s="456">
        <f t="shared" si="358"/>
        <v>40</v>
      </c>
      <c r="K724" s="456">
        <f t="shared" si="358"/>
        <v>32.168379999999999</v>
      </c>
      <c r="L724" s="456">
        <f t="shared" si="358"/>
        <v>46.268380000000001</v>
      </c>
      <c r="M724" s="456">
        <f t="shared" si="358"/>
        <v>46.268380000000001</v>
      </c>
      <c r="N724" s="456">
        <f>N726+N727+N729</f>
        <v>1111.0034800000001</v>
      </c>
      <c r="O724" s="534">
        <f t="shared" ref="O724:Q724" si="359">O726+O727+O729</f>
        <v>1111.0034800000001</v>
      </c>
      <c r="P724" s="534">
        <f t="shared" si="359"/>
        <v>200</v>
      </c>
      <c r="Q724" s="534">
        <f t="shared" si="359"/>
        <v>200</v>
      </c>
      <c r="R724" s="801" t="s">
        <v>725</v>
      </c>
    </row>
    <row r="725" spans="2:18" ht="13.5" customHeight="1">
      <c r="B725" s="791"/>
      <c r="C725" s="811"/>
      <c r="D725" s="811"/>
      <c r="E725" s="274" t="s">
        <v>19</v>
      </c>
      <c r="F725" s="274"/>
      <c r="G725" s="274"/>
      <c r="H725" s="274"/>
      <c r="I725" s="454"/>
      <c r="J725" s="454"/>
      <c r="K725" s="454"/>
      <c r="L725" s="454"/>
      <c r="M725" s="454"/>
      <c r="N725" s="454"/>
      <c r="O725" s="524"/>
      <c r="P725" s="524"/>
      <c r="Q725" s="524"/>
      <c r="R725" s="801"/>
    </row>
    <row r="726" spans="2:18" ht="13.5" customHeight="1">
      <c r="B726" s="791"/>
      <c r="C726" s="811"/>
      <c r="D726" s="811"/>
      <c r="E726" s="274" t="s">
        <v>29</v>
      </c>
      <c r="F726" s="274">
        <v>0</v>
      </c>
      <c r="G726" s="274">
        <v>0</v>
      </c>
      <c r="H726" s="274">
        <f>H733+H747</f>
        <v>0</v>
      </c>
      <c r="I726" s="454">
        <f t="shared" ref="I726:M726" si="360">I733+I747</f>
        <v>0</v>
      </c>
      <c r="J726" s="454">
        <f t="shared" si="360"/>
        <v>0</v>
      </c>
      <c r="K726" s="454">
        <f t="shared" si="360"/>
        <v>0</v>
      </c>
      <c r="L726" s="454">
        <f t="shared" si="360"/>
        <v>0</v>
      </c>
      <c r="M726" s="454">
        <f t="shared" si="360"/>
        <v>0</v>
      </c>
      <c r="N726" s="454">
        <f>N733+N740+N747</f>
        <v>0</v>
      </c>
      <c r="O726" s="524">
        <f t="shared" ref="O726:Q726" si="361">O733+O740+O747</f>
        <v>0</v>
      </c>
      <c r="P726" s="524">
        <f t="shared" si="361"/>
        <v>0</v>
      </c>
      <c r="Q726" s="524">
        <f t="shared" si="361"/>
        <v>0</v>
      </c>
      <c r="R726" s="801"/>
    </row>
    <row r="727" spans="2:18" ht="13.5" customHeight="1">
      <c r="B727" s="791"/>
      <c r="C727" s="811"/>
      <c r="D727" s="811"/>
      <c r="E727" s="274" t="s">
        <v>20</v>
      </c>
      <c r="F727" s="274">
        <v>1383.2</v>
      </c>
      <c r="G727" s="274">
        <v>1383.2</v>
      </c>
      <c r="H727" s="274">
        <f>H734+H748</f>
        <v>0</v>
      </c>
      <c r="I727" s="454">
        <f t="shared" ref="I727:M727" si="362">I734+I748</f>
        <v>0</v>
      </c>
      <c r="J727" s="454">
        <f t="shared" si="362"/>
        <v>0</v>
      </c>
      <c r="K727" s="454">
        <f t="shared" si="362"/>
        <v>0</v>
      </c>
      <c r="L727" s="454">
        <f t="shared" si="362"/>
        <v>0</v>
      </c>
      <c r="M727" s="454">
        <f t="shared" si="362"/>
        <v>0</v>
      </c>
      <c r="N727" s="454">
        <f>N734+N741+N748</f>
        <v>1000</v>
      </c>
      <c r="O727" s="524">
        <f t="shared" ref="O727:Q727" si="363">O734+O741+O748</f>
        <v>1000</v>
      </c>
      <c r="P727" s="524">
        <f t="shared" si="363"/>
        <v>0</v>
      </c>
      <c r="Q727" s="524">
        <f t="shared" si="363"/>
        <v>0</v>
      </c>
      <c r="R727" s="801"/>
    </row>
    <row r="728" spans="2:18" ht="13.5" customHeight="1">
      <c r="B728" s="791"/>
      <c r="C728" s="811"/>
      <c r="D728" s="811"/>
      <c r="E728" s="274" t="s">
        <v>34</v>
      </c>
      <c r="F728" s="274"/>
      <c r="G728" s="274"/>
      <c r="H728" s="274"/>
      <c r="I728" s="454"/>
      <c r="J728" s="454"/>
      <c r="K728" s="454"/>
      <c r="L728" s="454"/>
      <c r="M728" s="454"/>
      <c r="N728" s="454"/>
      <c r="O728" s="524"/>
      <c r="P728" s="524"/>
      <c r="Q728" s="524"/>
      <c r="R728" s="801"/>
    </row>
    <row r="729" spans="2:18" ht="13.5" customHeight="1">
      <c r="B729" s="791"/>
      <c r="C729" s="811"/>
      <c r="D729" s="811"/>
      <c r="E729" s="274" t="s">
        <v>70</v>
      </c>
      <c r="F729" s="274">
        <v>100</v>
      </c>
      <c r="G729" s="274">
        <v>100</v>
      </c>
      <c r="H729" s="274">
        <f>H736+H750</f>
        <v>0</v>
      </c>
      <c r="I729" s="454">
        <f t="shared" ref="I729:M729" si="364">I736+I750</f>
        <v>0</v>
      </c>
      <c r="J729" s="454">
        <f t="shared" si="364"/>
        <v>40</v>
      </c>
      <c r="K729" s="454">
        <f t="shared" si="364"/>
        <v>32.168379999999999</v>
      </c>
      <c r="L729" s="454">
        <f t="shared" si="364"/>
        <v>46.268380000000001</v>
      </c>
      <c r="M729" s="454">
        <f t="shared" si="364"/>
        <v>46.268380000000001</v>
      </c>
      <c r="N729" s="454">
        <f>N736+N743+N750</f>
        <v>111.00348</v>
      </c>
      <c r="O729" s="524">
        <f t="shared" ref="O729:Q729" si="365">O736+O743+O750</f>
        <v>111.00348</v>
      </c>
      <c r="P729" s="524">
        <f t="shared" si="365"/>
        <v>200</v>
      </c>
      <c r="Q729" s="524">
        <f t="shared" si="365"/>
        <v>200</v>
      </c>
      <c r="R729" s="801"/>
    </row>
    <row r="730" spans="2:18" ht="13.5" customHeight="1" thickBot="1">
      <c r="B730" s="792"/>
      <c r="C730" s="812"/>
      <c r="D730" s="812"/>
      <c r="E730" s="293" t="s">
        <v>21</v>
      </c>
      <c r="F730" s="293"/>
      <c r="G730" s="293"/>
      <c r="H730" s="293"/>
      <c r="I730" s="455"/>
      <c r="J730" s="455"/>
      <c r="K730" s="455"/>
      <c r="L730" s="455"/>
      <c r="M730" s="455"/>
      <c r="N730" s="455"/>
      <c r="O730" s="525"/>
      <c r="P730" s="525"/>
      <c r="Q730" s="525"/>
      <c r="R730" s="729"/>
    </row>
    <row r="731" spans="2:18" ht="13.5" customHeight="1">
      <c r="B731" s="781"/>
      <c r="C731" s="759" t="s">
        <v>210</v>
      </c>
      <c r="D731" s="757" t="s">
        <v>222</v>
      </c>
      <c r="E731" s="401" t="s">
        <v>18</v>
      </c>
      <c r="F731" s="197"/>
      <c r="G731" s="197"/>
      <c r="H731" s="409">
        <v>0</v>
      </c>
      <c r="I731" s="409">
        <v>0</v>
      </c>
      <c r="J731" s="197">
        <v>40</v>
      </c>
      <c r="K731" s="197">
        <v>32.168379999999999</v>
      </c>
      <c r="L731" s="195">
        <v>46.268380000000001</v>
      </c>
      <c r="M731" s="195">
        <v>46.268380000000001</v>
      </c>
      <c r="N731" s="357">
        <v>46.268380000000001</v>
      </c>
      <c r="O731" s="352">
        <v>46.268380000000001</v>
      </c>
      <c r="P731" s="205">
        <v>60</v>
      </c>
      <c r="Q731" s="205">
        <v>60</v>
      </c>
      <c r="R731" s="113"/>
    </row>
    <row r="732" spans="2:18" ht="13.5" customHeight="1">
      <c r="B732" s="782"/>
      <c r="C732" s="760"/>
      <c r="D732" s="758"/>
      <c r="E732" s="402" t="s">
        <v>19</v>
      </c>
      <c r="F732" s="184"/>
      <c r="G732" s="184"/>
      <c r="H732" s="281"/>
      <c r="I732" s="405"/>
      <c r="J732" s="405"/>
      <c r="K732" s="405"/>
      <c r="L732" s="458"/>
      <c r="M732" s="458"/>
      <c r="N732" s="261"/>
      <c r="O732" s="261"/>
      <c r="P732" s="203"/>
      <c r="Q732" s="203"/>
      <c r="R732" s="114"/>
    </row>
    <row r="733" spans="2:18" ht="13.5" customHeight="1">
      <c r="B733" s="782"/>
      <c r="C733" s="760"/>
      <c r="D733" s="758"/>
      <c r="E733" s="402" t="s">
        <v>29</v>
      </c>
      <c r="F733" s="184"/>
      <c r="G733" s="184"/>
      <c r="H733" s="405">
        <v>0</v>
      </c>
      <c r="I733" s="405">
        <v>0</v>
      </c>
      <c r="J733" s="405">
        <v>0</v>
      </c>
      <c r="K733" s="405">
        <v>0</v>
      </c>
      <c r="L733" s="458">
        <v>0</v>
      </c>
      <c r="M733" s="458">
        <v>0</v>
      </c>
      <c r="N733" s="261">
        <v>0</v>
      </c>
      <c r="O733" s="261">
        <v>0</v>
      </c>
      <c r="P733" s="203">
        <v>0</v>
      </c>
      <c r="Q733" s="203">
        <v>0</v>
      </c>
      <c r="R733" s="114"/>
    </row>
    <row r="734" spans="2:18" ht="13.5" customHeight="1">
      <c r="B734" s="782"/>
      <c r="C734" s="760"/>
      <c r="D734" s="758"/>
      <c r="E734" s="402" t="s">
        <v>20</v>
      </c>
      <c r="F734" s="184"/>
      <c r="G734" s="184"/>
      <c r="H734" s="405">
        <v>0</v>
      </c>
      <c r="I734" s="405">
        <v>0</v>
      </c>
      <c r="J734" s="405">
        <v>0</v>
      </c>
      <c r="K734" s="405">
        <v>0</v>
      </c>
      <c r="L734" s="458">
        <v>0</v>
      </c>
      <c r="M734" s="458">
        <v>0</v>
      </c>
      <c r="N734" s="261">
        <v>0</v>
      </c>
      <c r="O734" s="261">
        <v>0</v>
      </c>
      <c r="P734" s="203">
        <v>0</v>
      </c>
      <c r="Q734" s="203">
        <v>0</v>
      </c>
      <c r="R734" s="114"/>
    </row>
    <row r="735" spans="2:18" ht="13.5" customHeight="1">
      <c r="B735" s="782"/>
      <c r="C735" s="760"/>
      <c r="D735" s="758"/>
      <c r="E735" s="402" t="s">
        <v>34</v>
      </c>
      <c r="F735" s="184"/>
      <c r="G735" s="184"/>
      <c r="H735" s="405"/>
      <c r="I735" s="405"/>
      <c r="J735" s="405"/>
      <c r="K735" s="405"/>
      <c r="L735" s="458"/>
      <c r="M735" s="458"/>
      <c r="N735" s="261"/>
      <c r="O735" s="261"/>
      <c r="P735" s="203"/>
      <c r="Q735" s="203"/>
      <c r="R735" s="114"/>
    </row>
    <row r="736" spans="2:18" ht="13.5" customHeight="1">
      <c r="B736" s="782"/>
      <c r="C736" s="760"/>
      <c r="D736" s="758"/>
      <c r="E736" s="402" t="s">
        <v>70</v>
      </c>
      <c r="F736" s="184"/>
      <c r="G736" s="184"/>
      <c r="H736" s="405">
        <v>0</v>
      </c>
      <c r="I736" s="405">
        <v>0</v>
      </c>
      <c r="J736" s="195">
        <v>40</v>
      </c>
      <c r="K736" s="195">
        <v>32.168379999999999</v>
      </c>
      <c r="L736" s="195">
        <v>46.268380000000001</v>
      </c>
      <c r="M736" s="195">
        <v>46.268380000000001</v>
      </c>
      <c r="N736" s="357">
        <v>46.268380000000001</v>
      </c>
      <c r="O736" s="352">
        <v>46.268380000000001</v>
      </c>
      <c r="P736" s="205">
        <v>60</v>
      </c>
      <c r="Q736" s="205">
        <v>60</v>
      </c>
      <c r="R736" s="114"/>
    </row>
    <row r="737" spans="1:18" ht="13.5" customHeight="1" thickBot="1">
      <c r="B737" s="782"/>
      <c r="C737" s="760"/>
      <c r="D737" s="758"/>
      <c r="E737" s="537" t="s">
        <v>21</v>
      </c>
      <c r="F737" s="185"/>
      <c r="G737" s="185"/>
      <c r="H737" s="536"/>
      <c r="I737" s="536"/>
      <c r="J737" s="536"/>
      <c r="K737" s="536"/>
      <c r="L737" s="562"/>
      <c r="M737" s="562"/>
      <c r="N737" s="269"/>
      <c r="O737" s="269"/>
      <c r="P737" s="204"/>
      <c r="Q737" s="204"/>
      <c r="R737" s="116"/>
    </row>
    <row r="738" spans="1:18" s="519" customFormat="1" ht="13.5" customHeight="1">
      <c r="B738" s="778"/>
      <c r="C738" s="755" t="s">
        <v>110</v>
      </c>
      <c r="D738" s="761" t="s">
        <v>677</v>
      </c>
      <c r="E738" s="508" t="s">
        <v>18</v>
      </c>
      <c r="F738" s="197"/>
      <c r="G738" s="197"/>
      <c r="H738" s="520">
        <v>0</v>
      </c>
      <c r="I738" s="520">
        <v>0</v>
      </c>
      <c r="J738" s="520">
        <v>0</v>
      </c>
      <c r="K738" s="520">
        <v>0</v>
      </c>
      <c r="L738" s="563">
        <v>0</v>
      </c>
      <c r="M738" s="563">
        <v>0</v>
      </c>
      <c r="N738" s="355">
        <v>1000</v>
      </c>
      <c r="O738" s="261">
        <v>1000</v>
      </c>
      <c r="P738" s="203">
        <v>0</v>
      </c>
      <c r="Q738" s="203">
        <v>0</v>
      </c>
      <c r="R738" s="113"/>
    </row>
    <row r="739" spans="1:18" s="519" customFormat="1" ht="13.5" customHeight="1">
      <c r="B739" s="774"/>
      <c r="C739" s="591"/>
      <c r="D739" s="591"/>
      <c r="E739" s="509" t="s">
        <v>19</v>
      </c>
      <c r="F739" s="184"/>
      <c r="G739" s="184"/>
      <c r="H739" s="521"/>
      <c r="I739" s="521"/>
      <c r="J739" s="521"/>
      <c r="K739" s="521"/>
      <c r="L739" s="458"/>
      <c r="M739" s="458"/>
      <c r="N739" s="261"/>
      <c r="O739" s="261"/>
      <c r="P739" s="203"/>
      <c r="Q739" s="203"/>
      <c r="R739" s="114"/>
    </row>
    <row r="740" spans="1:18" s="519" customFormat="1" ht="13.5" customHeight="1">
      <c r="B740" s="774"/>
      <c r="C740" s="591"/>
      <c r="D740" s="591"/>
      <c r="E740" s="509" t="s">
        <v>29</v>
      </c>
      <c r="F740" s="184"/>
      <c r="G740" s="184"/>
      <c r="H740" s="521">
        <v>0</v>
      </c>
      <c r="I740" s="521">
        <v>0</v>
      </c>
      <c r="J740" s="521">
        <v>0</v>
      </c>
      <c r="K740" s="521">
        <v>0</v>
      </c>
      <c r="L740" s="458">
        <v>0</v>
      </c>
      <c r="M740" s="458">
        <v>0</v>
      </c>
      <c r="N740" s="261">
        <v>0</v>
      </c>
      <c r="O740" s="261">
        <v>0</v>
      </c>
      <c r="P740" s="203">
        <v>0</v>
      </c>
      <c r="Q740" s="203">
        <v>0</v>
      </c>
      <c r="R740" s="114"/>
    </row>
    <row r="741" spans="1:18" s="519" customFormat="1" ht="13.5" customHeight="1">
      <c r="B741" s="774"/>
      <c r="C741" s="591"/>
      <c r="D741" s="591"/>
      <c r="E741" s="509" t="s">
        <v>20</v>
      </c>
      <c r="F741" s="184"/>
      <c r="G741" s="184"/>
      <c r="H741" s="521">
        <v>0</v>
      </c>
      <c r="I741" s="521">
        <v>0</v>
      </c>
      <c r="J741" s="521">
        <v>0</v>
      </c>
      <c r="K741" s="521">
        <v>0</v>
      </c>
      <c r="L741" s="458">
        <v>0</v>
      </c>
      <c r="M741" s="458">
        <v>0</v>
      </c>
      <c r="N741" s="355">
        <v>1000</v>
      </c>
      <c r="O741" s="261">
        <v>1000</v>
      </c>
      <c r="P741" s="203">
        <v>0</v>
      </c>
      <c r="Q741" s="203">
        <v>0</v>
      </c>
      <c r="R741" s="114"/>
    </row>
    <row r="742" spans="1:18" s="519" customFormat="1" ht="13.5" customHeight="1">
      <c r="B742" s="774"/>
      <c r="C742" s="591"/>
      <c r="D742" s="591"/>
      <c r="E742" s="509" t="s">
        <v>34</v>
      </c>
      <c r="F742" s="184"/>
      <c r="G742" s="184"/>
      <c r="H742" s="521"/>
      <c r="I742" s="521"/>
      <c r="J742" s="521"/>
      <c r="K742" s="521"/>
      <c r="L742" s="458"/>
      <c r="M742" s="458"/>
      <c r="N742" s="261"/>
      <c r="O742" s="261"/>
      <c r="P742" s="203"/>
      <c r="Q742" s="203"/>
      <c r="R742" s="114"/>
    </row>
    <row r="743" spans="1:18" s="519" customFormat="1" ht="13.5" customHeight="1">
      <c r="B743" s="774"/>
      <c r="C743" s="591"/>
      <c r="D743" s="591"/>
      <c r="E743" s="509" t="s">
        <v>70</v>
      </c>
      <c r="F743" s="184"/>
      <c r="G743" s="184"/>
      <c r="H743" s="521">
        <v>0</v>
      </c>
      <c r="I743" s="521">
        <v>0</v>
      </c>
      <c r="J743" s="521">
        <v>0</v>
      </c>
      <c r="K743" s="521">
        <v>0</v>
      </c>
      <c r="L743" s="458">
        <v>0</v>
      </c>
      <c r="M743" s="458">
        <v>0</v>
      </c>
      <c r="N743" s="261">
        <v>0</v>
      </c>
      <c r="O743" s="261">
        <v>0</v>
      </c>
      <c r="P743" s="203">
        <v>0</v>
      </c>
      <c r="Q743" s="203">
        <v>0</v>
      </c>
      <c r="R743" s="114"/>
    </row>
    <row r="744" spans="1:18" s="519" customFormat="1" ht="13.5" customHeight="1" thickBot="1">
      <c r="B744" s="774"/>
      <c r="C744" s="591"/>
      <c r="D744" s="591"/>
      <c r="E744" s="510" t="s">
        <v>21</v>
      </c>
      <c r="F744" s="194"/>
      <c r="G744" s="194"/>
      <c r="H744" s="522"/>
      <c r="I744" s="522"/>
      <c r="J744" s="522"/>
      <c r="K744" s="522"/>
      <c r="L744" s="459"/>
      <c r="M744" s="459"/>
      <c r="N744" s="294"/>
      <c r="O744" s="294"/>
      <c r="P744" s="210"/>
      <c r="Q744" s="210"/>
      <c r="R744" s="115"/>
    </row>
    <row r="745" spans="1:18" s="397" customFormat="1" ht="13.5" customHeight="1">
      <c r="A745" s="519"/>
      <c r="B745" s="793"/>
      <c r="C745" s="591"/>
      <c r="D745" s="591"/>
      <c r="E745" s="511" t="s">
        <v>18</v>
      </c>
      <c r="F745" s="195"/>
      <c r="G745" s="195"/>
      <c r="H745" s="535">
        <v>0</v>
      </c>
      <c r="I745" s="535">
        <v>0</v>
      </c>
      <c r="J745" s="535">
        <v>0</v>
      </c>
      <c r="K745" s="535">
        <v>0</v>
      </c>
      <c r="L745" s="354">
        <v>0</v>
      </c>
      <c r="M745" s="354">
        <v>0</v>
      </c>
      <c r="N745" s="355">
        <v>64.735100000000003</v>
      </c>
      <c r="O745" s="261">
        <v>64.735100000000003</v>
      </c>
      <c r="P745" s="203">
        <v>140</v>
      </c>
      <c r="Q745" s="203">
        <v>140</v>
      </c>
      <c r="R745" s="117"/>
    </row>
    <row r="746" spans="1:18" s="397" customFormat="1" ht="13.5" customHeight="1">
      <c r="A746" s="519"/>
      <c r="B746" s="793"/>
      <c r="C746" s="591"/>
      <c r="D746" s="591"/>
      <c r="E746" s="509" t="s">
        <v>19</v>
      </c>
      <c r="F746" s="184"/>
      <c r="G746" s="184"/>
      <c r="H746" s="521"/>
      <c r="I746" s="521"/>
      <c r="J746" s="521"/>
      <c r="K746" s="521"/>
      <c r="L746" s="458"/>
      <c r="M746" s="458"/>
      <c r="N746" s="261"/>
      <c r="O746" s="261"/>
      <c r="P746" s="203"/>
      <c r="Q746" s="203"/>
      <c r="R746" s="114"/>
    </row>
    <row r="747" spans="1:18" s="397" customFormat="1" ht="13.5" customHeight="1">
      <c r="A747" s="519"/>
      <c r="B747" s="793"/>
      <c r="C747" s="591"/>
      <c r="D747" s="591"/>
      <c r="E747" s="509" t="s">
        <v>29</v>
      </c>
      <c r="F747" s="184"/>
      <c r="G747" s="184"/>
      <c r="H747" s="521">
        <v>0</v>
      </c>
      <c r="I747" s="521">
        <v>0</v>
      </c>
      <c r="J747" s="521">
        <v>0</v>
      </c>
      <c r="K747" s="521">
        <v>0</v>
      </c>
      <c r="L747" s="458">
        <v>0</v>
      </c>
      <c r="M747" s="458">
        <v>0</v>
      </c>
      <c r="N747" s="261">
        <v>0</v>
      </c>
      <c r="O747" s="261">
        <v>0</v>
      </c>
      <c r="P747" s="203">
        <v>0</v>
      </c>
      <c r="Q747" s="203">
        <v>0</v>
      </c>
      <c r="R747" s="114"/>
    </row>
    <row r="748" spans="1:18" s="397" customFormat="1" ht="13.5" customHeight="1">
      <c r="A748" s="519"/>
      <c r="B748" s="793"/>
      <c r="C748" s="591"/>
      <c r="D748" s="591"/>
      <c r="E748" s="509" t="s">
        <v>20</v>
      </c>
      <c r="F748" s="184"/>
      <c r="G748" s="184"/>
      <c r="H748" s="521">
        <v>0</v>
      </c>
      <c r="I748" s="521">
        <v>0</v>
      </c>
      <c r="J748" s="521">
        <v>0</v>
      </c>
      <c r="K748" s="521">
        <v>0</v>
      </c>
      <c r="L748" s="458">
        <v>0</v>
      </c>
      <c r="M748" s="458">
        <v>0</v>
      </c>
      <c r="N748" s="261">
        <v>0</v>
      </c>
      <c r="O748" s="261">
        <v>0</v>
      </c>
      <c r="P748" s="203">
        <v>0</v>
      </c>
      <c r="Q748" s="203">
        <v>0</v>
      </c>
      <c r="R748" s="114"/>
    </row>
    <row r="749" spans="1:18" s="397" customFormat="1" ht="13.5" customHeight="1">
      <c r="A749" s="519"/>
      <c r="B749" s="793"/>
      <c r="C749" s="591"/>
      <c r="D749" s="591"/>
      <c r="E749" s="509" t="s">
        <v>34</v>
      </c>
      <c r="F749" s="184"/>
      <c r="G749" s="184"/>
      <c r="H749" s="521"/>
      <c r="I749" s="521"/>
      <c r="J749" s="521"/>
      <c r="K749" s="521"/>
      <c r="L749" s="458"/>
      <c r="M749" s="458"/>
      <c r="N749" s="261"/>
      <c r="O749" s="261"/>
      <c r="P749" s="203"/>
      <c r="Q749" s="203"/>
      <c r="R749" s="114"/>
    </row>
    <row r="750" spans="1:18" s="397" customFormat="1" ht="13.5" customHeight="1">
      <c r="A750" s="519"/>
      <c r="B750" s="793"/>
      <c r="C750" s="591"/>
      <c r="D750" s="591"/>
      <c r="E750" s="509" t="s">
        <v>70</v>
      </c>
      <c r="F750" s="184"/>
      <c r="G750" s="184"/>
      <c r="H750" s="521">
        <v>0</v>
      </c>
      <c r="I750" s="521">
        <v>0</v>
      </c>
      <c r="J750" s="521">
        <v>0</v>
      </c>
      <c r="K750" s="521">
        <v>0</v>
      </c>
      <c r="L750" s="264">
        <v>0</v>
      </c>
      <c r="M750" s="264">
        <v>0</v>
      </c>
      <c r="N750" s="355">
        <v>64.735100000000003</v>
      </c>
      <c r="O750" s="261">
        <v>64.735100000000003</v>
      </c>
      <c r="P750" s="203">
        <v>140</v>
      </c>
      <c r="Q750" s="203">
        <v>140</v>
      </c>
      <c r="R750" s="114"/>
    </row>
    <row r="751" spans="1:18" s="397" customFormat="1" ht="13.5" customHeight="1" thickBot="1">
      <c r="A751" s="519"/>
      <c r="B751" s="794"/>
      <c r="C751" s="754"/>
      <c r="D751" s="754"/>
      <c r="E751" s="510" t="s">
        <v>21</v>
      </c>
      <c r="F751" s="194"/>
      <c r="G751" s="194"/>
      <c r="H751" s="522"/>
      <c r="I751" s="522"/>
      <c r="J751" s="522"/>
      <c r="K751" s="522"/>
      <c r="L751" s="459"/>
      <c r="M751" s="459"/>
      <c r="N751" s="294"/>
      <c r="O751" s="294"/>
      <c r="P751" s="210"/>
      <c r="Q751" s="210"/>
      <c r="R751" s="115"/>
    </row>
    <row r="752" spans="1:18" ht="13.5" customHeight="1">
      <c r="B752" s="788">
        <v>8</v>
      </c>
      <c r="C752" s="785" t="s">
        <v>73</v>
      </c>
      <c r="D752" s="785" t="s">
        <v>432</v>
      </c>
      <c r="E752" s="296" t="s">
        <v>18</v>
      </c>
      <c r="F752" s="296">
        <f t="shared" ref="F752:G752" si="366">F754+F755+F757</f>
        <v>649106.89523000002</v>
      </c>
      <c r="G752" s="296">
        <f t="shared" si="366"/>
        <v>445610.93406</v>
      </c>
      <c r="H752" s="296">
        <f>H754+H755+H757</f>
        <v>123339.61396999999</v>
      </c>
      <c r="I752" s="296">
        <f t="shared" ref="I752" si="367">I754+I755+I757</f>
        <v>92591.827090000006</v>
      </c>
      <c r="J752" s="333">
        <f t="shared" ref="J752:K752" si="368">J754+J755+J757</f>
        <v>477840.81172</v>
      </c>
      <c r="K752" s="333">
        <f t="shared" si="368"/>
        <v>248181.88140999997</v>
      </c>
      <c r="L752" s="426">
        <f t="shared" ref="L752:N752" si="369">L754+L755+L757</f>
        <v>583257.21262999997</v>
      </c>
      <c r="M752" s="426">
        <f t="shared" si="369"/>
        <v>358145.45147999999</v>
      </c>
      <c r="N752" s="426">
        <f t="shared" si="369"/>
        <v>681796.12789</v>
      </c>
      <c r="O752" s="534">
        <f t="shared" ref="O752:Q752" si="370">O754+O755+O757</f>
        <v>503884.81464</v>
      </c>
      <c r="P752" s="534">
        <f t="shared" si="370"/>
        <v>485456.83961999987</v>
      </c>
      <c r="Q752" s="534">
        <f t="shared" si="370"/>
        <v>485729.83961999987</v>
      </c>
      <c r="R752" s="730" t="s">
        <v>859</v>
      </c>
    </row>
    <row r="753" spans="2:18" ht="13.5" customHeight="1">
      <c r="B753" s="789"/>
      <c r="C753" s="786"/>
      <c r="D753" s="786"/>
      <c r="E753" s="274" t="s">
        <v>19</v>
      </c>
      <c r="F753" s="274"/>
      <c r="G753" s="274"/>
      <c r="H753" s="274"/>
      <c r="I753" s="274"/>
      <c r="J753" s="334"/>
      <c r="K753" s="334"/>
      <c r="L753" s="422"/>
      <c r="M753" s="422"/>
      <c r="N753" s="422"/>
      <c r="O753" s="524"/>
      <c r="P753" s="524"/>
      <c r="Q753" s="524"/>
      <c r="R753" s="801"/>
    </row>
    <row r="754" spans="2:18" ht="13.5" customHeight="1">
      <c r="B754" s="789"/>
      <c r="C754" s="786"/>
      <c r="D754" s="786"/>
      <c r="E754" s="274" t="s">
        <v>29</v>
      </c>
      <c r="F754" s="274">
        <f t="shared" ref="F754:H755" si="371">F761+F992</f>
        <v>0</v>
      </c>
      <c r="G754" s="274">
        <f t="shared" si="371"/>
        <v>0</v>
      </c>
      <c r="H754" s="274">
        <f t="shared" si="371"/>
        <v>0</v>
      </c>
      <c r="I754" s="274">
        <f t="shared" ref="I754" si="372">I761+I992</f>
        <v>0</v>
      </c>
      <c r="J754" s="334">
        <f t="shared" ref="J754:K754" si="373">J761+J992</f>
        <v>0</v>
      </c>
      <c r="K754" s="334">
        <f t="shared" si="373"/>
        <v>0</v>
      </c>
      <c r="L754" s="422">
        <f t="shared" ref="L754:N754" si="374">L761+L992</f>
        <v>0</v>
      </c>
      <c r="M754" s="422">
        <f t="shared" si="374"/>
        <v>0</v>
      </c>
      <c r="N754" s="422">
        <f t="shared" si="374"/>
        <v>0</v>
      </c>
      <c r="O754" s="524">
        <f t="shared" ref="O754:Q754" si="375">O761+O992</f>
        <v>0</v>
      </c>
      <c r="P754" s="524">
        <f t="shared" si="375"/>
        <v>0</v>
      </c>
      <c r="Q754" s="524">
        <f t="shared" si="375"/>
        <v>0</v>
      </c>
      <c r="R754" s="801"/>
    </row>
    <row r="755" spans="2:18" ht="13.5" customHeight="1">
      <c r="B755" s="789"/>
      <c r="C755" s="786"/>
      <c r="D755" s="786"/>
      <c r="E755" s="274" t="s">
        <v>20</v>
      </c>
      <c r="F755" s="274">
        <f t="shared" si="371"/>
        <v>494379.04800000001</v>
      </c>
      <c r="G755" s="274">
        <f t="shared" si="371"/>
        <v>317068.93413000001</v>
      </c>
      <c r="H755" s="274">
        <f t="shared" si="371"/>
        <v>72452.757310000001</v>
      </c>
      <c r="I755" s="274">
        <f t="shared" ref="I755" si="376">I762+I993</f>
        <v>65163.180800000002</v>
      </c>
      <c r="J755" s="334">
        <f t="shared" ref="J755:K755" si="377">J762+J993</f>
        <v>372885.97894</v>
      </c>
      <c r="K755" s="334">
        <f t="shared" si="377"/>
        <v>181551.14571999997</v>
      </c>
      <c r="L755" s="422">
        <f t="shared" ref="L755:N755" si="378">L762+L993</f>
        <v>435171.47503999999</v>
      </c>
      <c r="M755" s="422">
        <f t="shared" si="378"/>
        <v>251989.79704999999</v>
      </c>
      <c r="N755" s="422">
        <f t="shared" si="378"/>
        <v>518959.37599999999</v>
      </c>
      <c r="O755" s="524">
        <f t="shared" ref="O755:Q755" si="379">O762+O993</f>
        <v>345039.43435</v>
      </c>
      <c r="P755" s="524">
        <f t="shared" si="379"/>
        <v>330447.99999999988</v>
      </c>
      <c r="Q755" s="524">
        <f t="shared" si="379"/>
        <v>330720.99999999988</v>
      </c>
      <c r="R755" s="801"/>
    </row>
    <row r="756" spans="2:18" ht="13.5" customHeight="1">
      <c r="B756" s="789"/>
      <c r="C756" s="786"/>
      <c r="D756" s="786"/>
      <c r="E756" s="274" t="s">
        <v>34</v>
      </c>
      <c r="F756" s="274"/>
      <c r="G756" s="274"/>
      <c r="H756" s="274"/>
      <c r="I756" s="274"/>
      <c r="J756" s="334"/>
      <c r="K756" s="334"/>
      <c r="L756" s="422"/>
      <c r="M756" s="422"/>
      <c r="N756" s="422"/>
      <c r="O756" s="524"/>
      <c r="P756" s="524"/>
      <c r="Q756" s="524"/>
      <c r="R756" s="801"/>
    </row>
    <row r="757" spans="2:18" ht="13.5" customHeight="1">
      <c r="B757" s="789"/>
      <c r="C757" s="786"/>
      <c r="D757" s="786"/>
      <c r="E757" s="274" t="s">
        <v>70</v>
      </c>
      <c r="F757" s="274">
        <f>F764+F995</f>
        <v>154727.84722999998</v>
      </c>
      <c r="G757" s="274">
        <f>G764+G995</f>
        <v>128541.99992999999</v>
      </c>
      <c r="H757" s="274">
        <f>H764+H995</f>
        <v>50886.85665999999</v>
      </c>
      <c r="I757" s="274">
        <f t="shared" ref="I757" si="380">I764+I995</f>
        <v>27428.646290000001</v>
      </c>
      <c r="J757" s="334">
        <f t="shared" ref="J757:K757" si="381">J764+J995</f>
        <v>104954.83277999998</v>
      </c>
      <c r="K757" s="334">
        <f t="shared" si="381"/>
        <v>66630.735690000001</v>
      </c>
      <c r="L757" s="422">
        <f t="shared" ref="L757:N757" si="382">L764+L995</f>
        <v>148085.73758999998</v>
      </c>
      <c r="M757" s="422">
        <f t="shared" si="382"/>
        <v>106155.65443000001</v>
      </c>
      <c r="N757" s="422">
        <f t="shared" si="382"/>
        <v>162836.75189000001</v>
      </c>
      <c r="O757" s="524">
        <f t="shared" ref="O757:Q757" si="383">O764+O995</f>
        <v>158845.38028999997</v>
      </c>
      <c r="P757" s="524">
        <f t="shared" si="383"/>
        <v>155008.83961999998</v>
      </c>
      <c r="Q757" s="524">
        <f t="shared" si="383"/>
        <v>155008.83961999998</v>
      </c>
      <c r="R757" s="801"/>
    </row>
    <row r="758" spans="2:18" ht="13.5" customHeight="1" thickBot="1">
      <c r="B758" s="790"/>
      <c r="C758" s="787"/>
      <c r="D758" s="787"/>
      <c r="E758" s="293" t="s">
        <v>21</v>
      </c>
      <c r="F758" s="293"/>
      <c r="G758" s="293"/>
      <c r="H758" s="293"/>
      <c r="I758" s="293"/>
      <c r="J758" s="335"/>
      <c r="K758" s="335"/>
      <c r="L758" s="423"/>
      <c r="M758" s="423"/>
      <c r="N758" s="423"/>
      <c r="O758" s="525"/>
      <c r="P758" s="525"/>
      <c r="Q758" s="525"/>
      <c r="R758" s="729"/>
    </row>
    <row r="759" spans="2:18" ht="13.5" customHeight="1">
      <c r="B759" s="864" t="s">
        <v>195</v>
      </c>
      <c r="C759" s="814" t="s">
        <v>106</v>
      </c>
      <c r="D759" s="814" t="s">
        <v>230</v>
      </c>
      <c r="E759" s="276" t="s">
        <v>18</v>
      </c>
      <c r="F759" s="187">
        <v>628941.06339999998</v>
      </c>
      <c r="G759" s="187">
        <v>429012.05349999998</v>
      </c>
      <c r="H759" s="187">
        <f>H761+H762+H764</f>
        <v>120126.42181999999</v>
      </c>
      <c r="I759" s="187">
        <f t="shared" ref="I759" si="384">I761+I762+I764</f>
        <v>90071.813510000007</v>
      </c>
      <c r="J759" s="187">
        <f>J761+J762+J764</f>
        <v>470648.56790000002</v>
      </c>
      <c r="K759" s="187">
        <f t="shared" ref="K759:Q759" si="385">K761+K762+K764</f>
        <v>243615.66067999997</v>
      </c>
      <c r="L759" s="187">
        <f>L761+L762+L764</f>
        <v>573973.66700999998</v>
      </c>
      <c r="M759" s="187">
        <f t="shared" ref="M759:N759" si="386">M761+M762+M764</f>
        <v>350526.57484999998</v>
      </c>
      <c r="N759" s="187">
        <f t="shared" si="386"/>
        <v>670431.42347000004</v>
      </c>
      <c r="O759" s="187">
        <f t="shared" ref="O759" si="387">O761+O762+O764</f>
        <v>493097.83752999996</v>
      </c>
      <c r="P759" s="187">
        <f t="shared" si="385"/>
        <v>478625.4016199999</v>
      </c>
      <c r="Q759" s="187">
        <f t="shared" si="385"/>
        <v>478898.4016199999</v>
      </c>
      <c r="R759" s="802"/>
    </row>
    <row r="760" spans="2:18" ht="13.5" customHeight="1">
      <c r="B760" s="820"/>
      <c r="C760" s="763"/>
      <c r="D760" s="763"/>
      <c r="E760" s="262" t="s">
        <v>19</v>
      </c>
      <c r="F760" s="188"/>
      <c r="G760" s="188"/>
      <c r="H760" s="188"/>
      <c r="I760" s="188"/>
      <c r="J760" s="188"/>
      <c r="K760" s="188"/>
      <c r="L760" s="188"/>
      <c r="M760" s="188"/>
      <c r="N760" s="188"/>
      <c r="O760" s="188"/>
      <c r="P760" s="188"/>
      <c r="Q760" s="188"/>
      <c r="R760" s="799"/>
    </row>
    <row r="761" spans="2:18" ht="13.5" customHeight="1">
      <c r="B761" s="820"/>
      <c r="C761" s="763"/>
      <c r="D761" s="763"/>
      <c r="E761" s="262" t="s">
        <v>29</v>
      </c>
      <c r="F761" s="188">
        <v>0</v>
      </c>
      <c r="G761" s="188">
        <v>0</v>
      </c>
      <c r="H761" s="188">
        <f>H803+H810+H817+H824+H831+H838+H845+H852+H859+H866+H873+H880+H887+H894+H901+H908+H915+H922+H929+H936+H943</f>
        <v>0</v>
      </c>
      <c r="I761" s="188">
        <f t="shared" ref="I761" si="388">I803+I810+I817+I824+I831+I838+I845+I852+I859+I866+I873+I880+I887+I894+I901+I908+I915+I922+I929+I936+I943</f>
        <v>0</v>
      </c>
      <c r="J761" s="188">
        <f>J768+J775+J782+J789+J796+J803+J810+J817+J824+J831+J838+J845+J852+J859+J866+J873+J880+J887+J894+J901+J908+J915+J922+J929+J936+J943+J950+J957+J964+J971+J978</f>
        <v>0</v>
      </c>
      <c r="K761" s="188">
        <f t="shared" ref="K761:Q761" si="389">K768+K775+K782+K789+K796+K803+K810+K817+K824+K831+K838+K845+K852+K859+K866+K873+K880+K887+K894+K901+K908+K915+K922+K929+K936+K943+K950+K957+K964+K971+K978</f>
        <v>0</v>
      </c>
      <c r="L761" s="188">
        <f>L768+L775+L782+L789+L796+L803+L810+L817+L824+L831+L838+L845+L852+L859+L866+L873+L880+L887+L894+L901+L908+L915+L922+L929+L936+L943+L950+L957+L964+L971+L978+L985</f>
        <v>0</v>
      </c>
      <c r="M761" s="188">
        <f t="shared" ref="M761:N761" si="390">M768+M775+M782+M789+M796+M803+M810+M817+M824+M831+M838+M845+M852+M859+M866+M873+M880+M887+M894+M901+M908+M915+M922+M929+M936+M943+M950+M957+M964+M971+M978+M985</f>
        <v>0</v>
      </c>
      <c r="N761" s="188">
        <f t="shared" si="390"/>
        <v>0</v>
      </c>
      <c r="O761" s="188">
        <f t="shared" ref="O761" si="391">O768+O775+O782+O789+O796+O803+O810+O817+O824+O831+O838+O845+O852+O859+O866+O873+O880+O887+O894+O901+O908+O915+O922+O929+O936+O943+O950+O957+O964+O971+O978+O985</f>
        <v>0</v>
      </c>
      <c r="P761" s="188">
        <f t="shared" si="389"/>
        <v>0</v>
      </c>
      <c r="Q761" s="188">
        <f t="shared" si="389"/>
        <v>0</v>
      </c>
      <c r="R761" s="799"/>
    </row>
    <row r="762" spans="2:18" ht="13.5" customHeight="1">
      <c r="B762" s="820"/>
      <c r="C762" s="763"/>
      <c r="D762" s="763"/>
      <c r="E762" s="262" t="s">
        <v>20</v>
      </c>
      <c r="F762" s="188">
        <v>484540.68800000002</v>
      </c>
      <c r="G762" s="188">
        <v>309906.99479999999</v>
      </c>
      <c r="H762" s="188">
        <f>H804+H811+H818+H825+H832+H839+H846+H853+H860+H867+H874+H881+H888+H895+H902+H909+H916+H923+H930+H937+H944</f>
        <v>70791.463130000004</v>
      </c>
      <c r="I762" s="188">
        <f t="shared" ref="I762" si="392">I804+I811+I818+I825+I832+I839+I846+I853+I860+I867+I874+I881+I888+I895+I902+I909+I916+I923+I930+I937+I944</f>
        <v>63576.922660000004</v>
      </c>
      <c r="J762" s="188">
        <f>J769+J776+J783+J790+J797+J804+J811+J818+J825+J832+J839+J846+J853+J860+J867+J874+J881+J888+J895+J902+J909+J916+J923+J930+J937+J944+J951+J958+J965+J972+J979</f>
        <v>368943.51494000002</v>
      </c>
      <c r="K762" s="188">
        <f t="shared" ref="K762:Q762" si="393">K769+K776+K783+K790+K797+K804+K811+K818+K825+K832+K839+K846+K853+K860+K867+K874+K881+K888+K895+K902+K909+K916+K923+K930+K937+K944+K951+K958+K965+K972+K979</f>
        <v>179662.55054999999</v>
      </c>
      <c r="L762" s="188">
        <f>L769+L776+L783+L790+L797+L804+L811+L818+L825+L832+L839+L846+L853+L860+L867+L874+L881+L888+L895+L902+L909+L916+L923+L930+L937+L944+L951+L958+L965+L972+L979+L986</f>
        <v>430943.84086</v>
      </c>
      <c r="M762" s="188">
        <f t="shared" ref="M762:N762" si="394">M769+M776+M783+M790+M797+M804+M811+M818+M825+M832+M839+M846+M853+M860+M867+M874+M881+M888+M895+M902+M909+M916+M923+M930+M937+M944+M951+M958+M965+M972+M979+M986</f>
        <v>248353.92444999999</v>
      </c>
      <c r="N762" s="188">
        <f t="shared" si="394"/>
        <v>513423.39999999997</v>
      </c>
      <c r="O762" s="188">
        <f t="shared" ref="O762" si="395">O769+O776+O783+O790+O797+O804+O811+O818+O825+O832+O839+O846+O853+O860+O867+O874+O881+O888+O895+O902+O909+O916+O923+O930+O937+O944+O951+O958+O965+O972+O979+O986</f>
        <v>339957.14968999999</v>
      </c>
      <c r="P762" s="188">
        <f t="shared" si="393"/>
        <v>329341.39999999991</v>
      </c>
      <c r="Q762" s="188">
        <f t="shared" si="393"/>
        <v>329614.39999999991</v>
      </c>
      <c r="R762" s="799"/>
    </row>
    <row r="763" spans="2:18" ht="13.5" customHeight="1">
      <c r="B763" s="820"/>
      <c r="C763" s="763"/>
      <c r="D763" s="763"/>
      <c r="E763" s="262" t="s">
        <v>34</v>
      </c>
      <c r="F763" s="188"/>
      <c r="G763" s="188"/>
      <c r="H763" s="188"/>
      <c r="I763" s="188"/>
      <c r="J763" s="188"/>
      <c r="K763" s="188"/>
      <c r="L763" s="188"/>
      <c r="M763" s="188"/>
      <c r="N763" s="188"/>
      <c r="O763" s="188"/>
      <c r="P763" s="188"/>
      <c r="Q763" s="188"/>
      <c r="R763" s="799"/>
    </row>
    <row r="764" spans="2:18" ht="13.5" customHeight="1">
      <c r="B764" s="820"/>
      <c r="C764" s="763"/>
      <c r="D764" s="763"/>
      <c r="E764" s="262" t="s">
        <v>70</v>
      </c>
      <c r="F764" s="188">
        <v>144400.37539999999</v>
      </c>
      <c r="G764" s="188">
        <v>119105.05869999999</v>
      </c>
      <c r="H764" s="188">
        <f>H806+H813+H820+H827+H834+H841+H848+H855+H862+H869+H876+H883+H890+H897+H904+H911+H918+H925+H932+H939+H946</f>
        <v>49334.958689999992</v>
      </c>
      <c r="I764" s="188">
        <f t="shared" ref="I764" si="396">I806+I813+I820+I827+I834+I841+I848+I855+I862+I869+I876+I883+I890+I897+I904+I911+I918+I925+I932+I939+I946</f>
        <v>26494.89085</v>
      </c>
      <c r="J764" s="188">
        <f>J771+J778+J785+J792+J799+J806+J813+J820+J827+J834+J841+J848+J855+J862+J869+J876+J883+J890+J897+J904+J911+J918+J925+J932+J939+J946+J953+J960+J967+J974+J981</f>
        <v>101705.05295999999</v>
      </c>
      <c r="K764" s="188">
        <f t="shared" ref="K764:Q764" si="397">K771+K778+K785+K792+K799+K806+K813+K820+K827+K834+K841+K848+K855+K862+K869+K876+K883+K890+K897+K904+K911+K918+K925+K932+K939+K946+K953+K960+K967+K974+K981</f>
        <v>63953.110130000001</v>
      </c>
      <c r="L764" s="188">
        <f>L771+L778+L785+L792+L799+L806+L813+L820+L827+L834+L841+L848+L855+L862+L869+L876+L883+L890+L897+L904+L911+L918+L925+L932+L939+L946+L953+L960+L967+L974+L981+L988</f>
        <v>143029.82614999998</v>
      </c>
      <c r="M764" s="188">
        <f t="shared" ref="M764:N764" si="398">M771+M778+M785+M792+M799+M806+M813+M820+M827+M834+M841+M848+M855+M862+M869+M876+M883+M890+M897+M904+M911+M918+M925+M932+M939+M946+M953+M960+M967+M974+M981+M988</f>
        <v>102172.65040000001</v>
      </c>
      <c r="N764" s="188">
        <f t="shared" si="398"/>
        <v>157008.02347000001</v>
      </c>
      <c r="O764" s="188">
        <f t="shared" ref="O764" si="399">O771+O778+O785+O792+O799+O806+O813+O820+O827+O834+O841+O848+O855+O862+O869+O876+O883+O890+O897+O904+O911+O918+O925+O932+O939+O946+O953+O960+O967+O974+O981+O988</f>
        <v>153140.68783999997</v>
      </c>
      <c r="P764" s="188">
        <f t="shared" si="397"/>
        <v>149284.00162</v>
      </c>
      <c r="Q764" s="188">
        <f t="shared" si="397"/>
        <v>149284.00162</v>
      </c>
      <c r="R764" s="799"/>
    </row>
    <row r="765" spans="2:18" ht="13.5" customHeight="1" thickBot="1">
      <c r="B765" s="865"/>
      <c r="C765" s="823"/>
      <c r="D765" s="823"/>
      <c r="E765" s="277" t="s">
        <v>21</v>
      </c>
      <c r="F765" s="278"/>
      <c r="G765" s="278"/>
      <c r="H765" s="278"/>
      <c r="I765" s="278"/>
      <c r="J765" s="278"/>
      <c r="K765" s="278"/>
      <c r="L765" s="278"/>
      <c r="M765" s="278"/>
      <c r="N765" s="278"/>
      <c r="O765" s="278"/>
      <c r="P765" s="278"/>
      <c r="Q765" s="278"/>
      <c r="R765" s="799"/>
    </row>
    <row r="766" spans="2:18" s="308" customFormat="1" ht="13.5" customHeight="1">
      <c r="B766" s="781"/>
      <c r="C766" s="759" t="s">
        <v>170</v>
      </c>
      <c r="D766" s="759" t="s">
        <v>731</v>
      </c>
      <c r="E766" s="417" t="s">
        <v>18</v>
      </c>
      <c r="F766" s="413"/>
      <c r="G766" s="413"/>
      <c r="H766" s="413">
        <v>0</v>
      </c>
      <c r="I766" s="413">
        <v>0</v>
      </c>
      <c r="J766" s="197">
        <v>335.233</v>
      </c>
      <c r="K766" s="197">
        <v>335.233</v>
      </c>
      <c r="L766" s="264">
        <v>335.233</v>
      </c>
      <c r="M766" s="264">
        <v>335.233</v>
      </c>
      <c r="N766" s="355">
        <v>690.42</v>
      </c>
      <c r="O766" s="261">
        <v>690.42</v>
      </c>
      <c r="P766" s="197">
        <v>0</v>
      </c>
      <c r="Q766" s="197">
        <v>0</v>
      </c>
      <c r="R766" s="342"/>
    </row>
    <row r="767" spans="2:18" s="308" customFormat="1" ht="13.5" customHeight="1">
      <c r="B767" s="845"/>
      <c r="C767" s="827"/>
      <c r="D767" s="827"/>
      <c r="E767" s="418" t="s">
        <v>19</v>
      </c>
      <c r="F767" s="414"/>
      <c r="G767" s="414"/>
      <c r="H767" s="414"/>
      <c r="I767" s="414"/>
      <c r="J767" s="414"/>
      <c r="K767" s="414"/>
      <c r="L767" s="458"/>
      <c r="M767" s="458"/>
      <c r="N767" s="428"/>
      <c r="O767" s="531"/>
      <c r="P767" s="414"/>
      <c r="Q767" s="414"/>
      <c r="R767" s="343"/>
    </row>
    <row r="768" spans="2:18" s="308" customFormat="1" ht="13.5" customHeight="1">
      <c r="B768" s="845"/>
      <c r="C768" s="827"/>
      <c r="D768" s="827"/>
      <c r="E768" s="418" t="s">
        <v>29</v>
      </c>
      <c r="F768" s="414"/>
      <c r="G768" s="414"/>
      <c r="H768" s="414">
        <v>0</v>
      </c>
      <c r="I768" s="414">
        <v>0</v>
      </c>
      <c r="J768" s="414">
        <v>0</v>
      </c>
      <c r="K768" s="414">
        <v>0</v>
      </c>
      <c r="L768" s="458">
        <v>0</v>
      </c>
      <c r="M768" s="458">
        <v>0</v>
      </c>
      <c r="N768" s="428">
        <v>0</v>
      </c>
      <c r="O768" s="531">
        <v>0</v>
      </c>
      <c r="P768" s="414">
        <v>0</v>
      </c>
      <c r="Q768" s="414">
        <v>0</v>
      </c>
      <c r="R768" s="343"/>
    </row>
    <row r="769" spans="2:18" s="308" customFormat="1" ht="13.5" customHeight="1">
      <c r="B769" s="845"/>
      <c r="C769" s="827"/>
      <c r="D769" s="827"/>
      <c r="E769" s="418" t="s">
        <v>20</v>
      </c>
      <c r="F769" s="414"/>
      <c r="G769" s="414"/>
      <c r="H769" s="414">
        <v>0</v>
      </c>
      <c r="I769" s="414">
        <v>0</v>
      </c>
      <c r="J769" s="184">
        <v>335.233</v>
      </c>
      <c r="K769" s="184">
        <v>335.233</v>
      </c>
      <c r="L769" s="264">
        <v>335.233</v>
      </c>
      <c r="M769" s="264">
        <v>335.233</v>
      </c>
      <c r="N769" s="355">
        <v>690.42</v>
      </c>
      <c r="O769" s="261">
        <v>690.42</v>
      </c>
      <c r="P769" s="184">
        <v>0</v>
      </c>
      <c r="Q769" s="184">
        <v>0</v>
      </c>
      <c r="R769" s="343"/>
    </row>
    <row r="770" spans="2:18" s="308" customFormat="1" ht="13.5" customHeight="1">
      <c r="B770" s="845"/>
      <c r="C770" s="827"/>
      <c r="D770" s="827"/>
      <c r="E770" s="418" t="s">
        <v>34</v>
      </c>
      <c r="F770" s="414"/>
      <c r="G770" s="414"/>
      <c r="H770" s="414"/>
      <c r="I770" s="414"/>
      <c r="J770" s="414"/>
      <c r="K770" s="414"/>
      <c r="L770" s="458"/>
      <c r="M770" s="458"/>
      <c r="N770" s="428"/>
      <c r="O770" s="531"/>
      <c r="P770" s="414"/>
      <c r="Q770" s="414"/>
      <c r="R770" s="343"/>
    </row>
    <row r="771" spans="2:18" s="308" customFormat="1" ht="13.5" customHeight="1">
      <c r="B771" s="845"/>
      <c r="C771" s="827"/>
      <c r="D771" s="827"/>
      <c r="E771" s="418" t="s">
        <v>70</v>
      </c>
      <c r="F771" s="414"/>
      <c r="G771" s="414"/>
      <c r="H771" s="414">
        <v>0</v>
      </c>
      <c r="I771" s="414">
        <v>0</v>
      </c>
      <c r="J771" s="414">
        <v>0</v>
      </c>
      <c r="K771" s="414">
        <v>0</v>
      </c>
      <c r="L771" s="458">
        <v>0</v>
      </c>
      <c r="M771" s="458">
        <v>0</v>
      </c>
      <c r="N771" s="428">
        <v>0</v>
      </c>
      <c r="O771" s="531">
        <v>0</v>
      </c>
      <c r="P771" s="414">
        <v>0</v>
      </c>
      <c r="Q771" s="414">
        <v>0</v>
      </c>
      <c r="R771" s="343"/>
    </row>
    <row r="772" spans="2:18" s="308" customFormat="1" ht="13.5" customHeight="1" thickBot="1">
      <c r="B772" s="845"/>
      <c r="C772" s="827"/>
      <c r="D772" s="827"/>
      <c r="E772" s="419" t="s">
        <v>21</v>
      </c>
      <c r="F772" s="415"/>
      <c r="G772" s="415"/>
      <c r="H772" s="415"/>
      <c r="I772" s="415"/>
      <c r="J772" s="415"/>
      <c r="K772" s="415"/>
      <c r="L772" s="459"/>
      <c r="M772" s="459"/>
      <c r="N772" s="429"/>
      <c r="O772" s="532"/>
      <c r="P772" s="415"/>
      <c r="Q772" s="415"/>
      <c r="R772" s="344"/>
    </row>
    <row r="773" spans="2:18" s="308" customFormat="1" ht="13.5" customHeight="1">
      <c r="B773" s="783"/>
      <c r="C773" s="646"/>
      <c r="D773" s="646"/>
      <c r="E773" s="316" t="s">
        <v>18</v>
      </c>
      <c r="F773" s="312"/>
      <c r="G773" s="312"/>
      <c r="H773" s="312">
        <v>0</v>
      </c>
      <c r="I773" s="312">
        <v>0</v>
      </c>
      <c r="J773" s="184">
        <v>993.58199999999999</v>
      </c>
      <c r="K773" s="184">
        <v>993.58199999999999</v>
      </c>
      <c r="L773" s="264">
        <v>993.58199999999999</v>
      </c>
      <c r="M773" s="264">
        <v>993.58199999999999</v>
      </c>
      <c r="N773" s="355">
        <v>1991.914</v>
      </c>
      <c r="O773" s="261">
        <v>1991.914</v>
      </c>
      <c r="P773" s="184">
        <v>0</v>
      </c>
      <c r="Q773" s="184">
        <v>0</v>
      </c>
      <c r="R773" s="342"/>
    </row>
    <row r="774" spans="2:18" s="308" customFormat="1" ht="13.5" customHeight="1">
      <c r="B774" s="783"/>
      <c r="C774" s="646"/>
      <c r="D774" s="646"/>
      <c r="E774" s="317" t="s">
        <v>19</v>
      </c>
      <c r="F774" s="313"/>
      <c r="G774" s="313"/>
      <c r="H774" s="313"/>
      <c r="I774" s="313"/>
      <c r="J774" s="414"/>
      <c r="K774" s="414"/>
      <c r="L774" s="458"/>
      <c r="M774" s="458"/>
      <c r="N774" s="428"/>
      <c r="O774" s="531"/>
      <c r="P774" s="313"/>
      <c r="Q774" s="313"/>
      <c r="R774" s="343"/>
    </row>
    <row r="775" spans="2:18" s="308" customFormat="1" ht="13.5" customHeight="1">
      <c r="B775" s="783"/>
      <c r="C775" s="646"/>
      <c r="D775" s="646"/>
      <c r="E775" s="317" t="s">
        <v>29</v>
      </c>
      <c r="F775" s="313"/>
      <c r="G775" s="313"/>
      <c r="H775" s="313">
        <v>0</v>
      </c>
      <c r="I775" s="313">
        <v>0</v>
      </c>
      <c r="J775" s="414">
        <v>0</v>
      </c>
      <c r="K775" s="414">
        <v>0</v>
      </c>
      <c r="L775" s="458">
        <v>0</v>
      </c>
      <c r="M775" s="458">
        <v>0</v>
      </c>
      <c r="N775" s="428">
        <v>0</v>
      </c>
      <c r="O775" s="531">
        <v>0</v>
      </c>
      <c r="P775" s="313">
        <v>0</v>
      </c>
      <c r="Q775" s="313">
        <v>0</v>
      </c>
      <c r="R775" s="343"/>
    </row>
    <row r="776" spans="2:18" s="308" customFormat="1" ht="13.5" customHeight="1">
      <c r="B776" s="783"/>
      <c r="C776" s="646"/>
      <c r="D776" s="646"/>
      <c r="E776" s="317" t="s">
        <v>20</v>
      </c>
      <c r="F776" s="313"/>
      <c r="G776" s="313"/>
      <c r="H776" s="313">
        <v>0</v>
      </c>
      <c r="I776" s="313">
        <v>0</v>
      </c>
      <c r="J776" s="184">
        <v>993.58199999999999</v>
      </c>
      <c r="K776" s="184">
        <v>993.58199999999999</v>
      </c>
      <c r="L776" s="264">
        <v>993.58199999999999</v>
      </c>
      <c r="M776" s="264">
        <v>993.58199999999999</v>
      </c>
      <c r="N776" s="355">
        <v>1991.914</v>
      </c>
      <c r="O776" s="261">
        <v>1991.914</v>
      </c>
      <c r="P776" s="184">
        <v>0</v>
      </c>
      <c r="Q776" s="184">
        <v>0</v>
      </c>
      <c r="R776" s="343"/>
    </row>
    <row r="777" spans="2:18" s="308" customFormat="1" ht="13.5" customHeight="1">
      <c r="B777" s="783"/>
      <c r="C777" s="646"/>
      <c r="D777" s="646"/>
      <c r="E777" s="317" t="s">
        <v>34</v>
      </c>
      <c r="F777" s="313"/>
      <c r="G777" s="313"/>
      <c r="H777" s="313"/>
      <c r="I777" s="313"/>
      <c r="J777" s="414"/>
      <c r="K777" s="414"/>
      <c r="L777" s="458"/>
      <c r="M777" s="458"/>
      <c r="N777" s="428"/>
      <c r="O777" s="531"/>
      <c r="P777" s="313"/>
      <c r="Q777" s="313"/>
      <c r="R777" s="343"/>
    </row>
    <row r="778" spans="2:18" s="308" customFormat="1" ht="13.5" customHeight="1">
      <c r="B778" s="783"/>
      <c r="C778" s="646"/>
      <c r="D778" s="646"/>
      <c r="E778" s="317" t="s">
        <v>70</v>
      </c>
      <c r="F778" s="313"/>
      <c r="G778" s="313"/>
      <c r="H778" s="313">
        <v>0</v>
      </c>
      <c r="I778" s="313">
        <v>0</v>
      </c>
      <c r="J778" s="414">
        <v>0</v>
      </c>
      <c r="K778" s="414">
        <v>0</v>
      </c>
      <c r="L778" s="458">
        <v>0</v>
      </c>
      <c r="M778" s="458">
        <v>0</v>
      </c>
      <c r="N778" s="428">
        <v>0</v>
      </c>
      <c r="O778" s="531">
        <v>0</v>
      </c>
      <c r="P778" s="313">
        <v>0</v>
      </c>
      <c r="Q778" s="313">
        <v>0</v>
      </c>
      <c r="R778" s="343"/>
    </row>
    <row r="779" spans="2:18" s="308" customFormat="1" ht="13.5" customHeight="1" thickBot="1">
      <c r="B779" s="783"/>
      <c r="C779" s="646"/>
      <c r="D779" s="646"/>
      <c r="E779" s="318" t="s">
        <v>21</v>
      </c>
      <c r="F779" s="315"/>
      <c r="G779" s="315"/>
      <c r="H779" s="315"/>
      <c r="I779" s="315"/>
      <c r="J779" s="415"/>
      <c r="K779" s="415"/>
      <c r="L779" s="459"/>
      <c r="M779" s="459"/>
      <c r="N779" s="429"/>
      <c r="O779" s="532"/>
      <c r="P779" s="315"/>
      <c r="Q779" s="315"/>
      <c r="R779" s="344"/>
    </row>
    <row r="780" spans="2:18" s="308" customFormat="1" ht="13.5" customHeight="1">
      <c r="B780" s="783"/>
      <c r="C780" s="646"/>
      <c r="D780" s="646"/>
      <c r="E780" s="316" t="s">
        <v>18</v>
      </c>
      <c r="F780" s="312"/>
      <c r="G780" s="312"/>
      <c r="H780" s="312">
        <v>0</v>
      </c>
      <c r="I780" s="312">
        <v>0</v>
      </c>
      <c r="J780" s="184">
        <v>88.433999999999997</v>
      </c>
      <c r="K780" s="184">
        <v>88.433999999999997</v>
      </c>
      <c r="L780" s="264">
        <v>88.433999999999997</v>
      </c>
      <c r="M780" s="264">
        <v>88.433999999999997</v>
      </c>
      <c r="N780" s="355">
        <v>176.86799999999999</v>
      </c>
      <c r="O780" s="261">
        <v>176.86799999999999</v>
      </c>
      <c r="P780" s="184">
        <v>0</v>
      </c>
      <c r="Q780" s="184">
        <v>0</v>
      </c>
      <c r="R780" s="342"/>
    </row>
    <row r="781" spans="2:18" s="308" customFormat="1" ht="13.5" customHeight="1">
      <c r="B781" s="783"/>
      <c r="C781" s="646"/>
      <c r="D781" s="646"/>
      <c r="E781" s="317" t="s">
        <v>19</v>
      </c>
      <c r="F781" s="313"/>
      <c r="G781" s="313"/>
      <c r="H781" s="313"/>
      <c r="I781" s="313"/>
      <c r="J781" s="414"/>
      <c r="K781" s="414"/>
      <c r="L781" s="458"/>
      <c r="M781" s="458"/>
      <c r="N781" s="428"/>
      <c r="O781" s="531"/>
      <c r="P781" s="313"/>
      <c r="Q781" s="313"/>
      <c r="R781" s="343"/>
    </row>
    <row r="782" spans="2:18" s="308" customFormat="1" ht="13.5" customHeight="1">
      <c r="B782" s="783"/>
      <c r="C782" s="646"/>
      <c r="D782" s="646"/>
      <c r="E782" s="317" t="s">
        <v>29</v>
      </c>
      <c r="F782" s="313"/>
      <c r="G782" s="313"/>
      <c r="H782" s="313">
        <v>0</v>
      </c>
      <c r="I782" s="313">
        <v>0</v>
      </c>
      <c r="J782" s="414">
        <v>0</v>
      </c>
      <c r="K782" s="414">
        <v>0</v>
      </c>
      <c r="L782" s="458">
        <v>0</v>
      </c>
      <c r="M782" s="458">
        <v>0</v>
      </c>
      <c r="N782" s="428">
        <v>0</v>
      </c>
      <c r="O782" s="531">
        <v>0</v>
      </c>
      <c r="P782" s="313">
        <v>0</v>
      </c>
      <c r="Q782" s="313">
        <v>0</v>
      </c>
      <c r="R782" s="343"/>
    </row>
    <row r="783" spans="2:18" s="308" customFormat="1" ht="13.5" customHeight="1">
      <c r="B783" s="783"/>
      <c r="C783" s="646"/>
      <c r="D783" s="646"/>
      <c r="E783" s="317" t="s">
        <v>20</v>
      </c>
      <c r="F783" s="313"/>
      <c r="G783" s="313"/>
      <c r="H783" s="313">
        <v>0</v>
      </c>
      <c r="I783" s="313">
        <v>0</v>
      </c>
      <c r="J783" s="184">
        <v>88.433999999999997</v>
      </c>
      <c r="K783" s="184">
        <v>88.433999999999997</v>
      </c>
      <c r="L783" s="264">
        <v>88.433999999999997</v>
      </c>
      <c r="M783" s="264">
        <v>88.433999999999997</v>
      </c>
      <c r="N783" s="355">
        <v>176.86799999999999</v>
      </c>
      <c r="O783" s="261">
        <v>176.86799999999999</v>
      </c>
      <c r="P783" s="184">
        <v>0</v>
      </c>
      <c r="Q783" s="184">
        <v>0</v>
      </c>
      <c r="R783" s="343"/>
    </row>
    <row r="784" spans="2:18" s="308" customFormat="1" ht="13.5" customHeight="1">
      <c r="B784" s="783"/>
      <c r="C784" s="646"/>
      <c r="D784" s="646"/>
      <c r="E784" s="317" t="s">
        <v>34</v>
      </c>
      <c r="F784" s="313"/>
      <c r="G784" s="313"/>
      <c r="H784" s="313"/>
      <c r="I784" s="313"/>
      <c r="J784" s="414"/>
      <c r="K784" s="414"/>
      <c r="L784" s="458"/>
      <c r="M784" s="458"/>
      <c r="N784" s="428"/>
      <c r="O784" s="531"/>
      <c r="P784" s="313"/>
      <c r="Q784" s="313"/>
      <c r="R784" s="343"/>
    </row>
    <row r="785" spans="2:18" s="308" customFormat="1" ht="13.5" customHeight="1">
      <c r="B785" s="783"/>
      <c r="C785" s="646"/>
      <c r="D785" s="646"/>
      <c r="E785" s="317" t="s">
        <v>70</v>
      </c>
      <c r="F785" s="313"/>
      <c r="G785" s="313"/>
      <c r="H785" s="313">
        <v>0</v>
      </c>
      <c r="I785" s="313">
        <v>0</v>
      </c>
      <c r="J785" s="414">
        <v>0</v>
      </c>
      <c r="K785" s="414">
        <v>0</v>
      </c>
      <c r="L785" s="458">
        <v>0</v>
      </c>
      <c r="M785" s="458">
        <v>0</v>
      </c>
      <c r="N785" s="428">
        <v>0</v>
      </c>
      <c r="O785" s="531">
        <v>0</v>
      </c>
      <c r="P785" s="313">
        <v>0</v>
      </c>
      <c r="Q785" s="313">
        <v>0</v>
      </c>
      <c r="R785" s="343"/>
    </row>
    <row r="786" spans="2:18" s="308" customFormat="1" ht="13.5" customHeight="1" thickBot="1">
      <c r="B786" s="783"/>
      <c r="C786" s="646"/>
      <c r="D786" s="646"/>
      <c r="E786" s="318" t="s">
        <v>21</v>
      </c>
      <c r="F786" s="315"/>
      <c r="G786" s="315"/>
      <c r="H786" s="315"/>
      <c r="I786" s="315"/>
      <c r="J786" s="415"/>
      <c r="K786" s="415"/>
      <c r="L786" s="459"/>
      <c r="M786" s="459"/>
      <c r="N786" s="429"/>
      <c r="O786" s="532"/>
      <c r="P786" s="315"/>
      <c r="Q786" s="315"/>
      <c r="R786" s="344"/>
    </row>
    <row r="787" spans="2:18" s="308" customFormat="1" ht="13.5" customHeight="1">
      <c r="B787" s="783"/>
      <c r="C787" s="646"/>
      <c r="D787" s="646"/>
      <c r="E787" s="316" t="s">
        <v>18</v>
      </c>
      <c r="F787" s="312"/>
      <c r="G787" s="312"/>
      <c r="H787" s="312">
        <v>0</v>
      </c>
      <c r="I787" s="312">
        <v>0</v>
      </c>
      <c r="J787" s="184">
        <v>36.414000000000001</v>
      </c>
      <c r="K787" s="184">
        <v>36.414000000000001</v>
      </c>
      <c r="L787" s="264">
        <v>36.414000000000001</v>
      </c>
      <c r="M787" s="264">
        <v>36.414000000000001</v>
      </c>
      <c r="N787" s="355">
        <v>62.427999999999997</v>
      </c>
      <c r="O787" s="261">
        <v>62.427999999999997</v>
      </c>
      <c r="P787" s="184">
        <v>0</v>
      </c>
      <c r="Q787" s="184">
        <v>0</v>
      </c>
      <c r="R787" s="342"/>
    </row>
    <row r="788" spans="2:18" s="308" customFormat="1" ht="13.5" customHeight="1">
      <c r="B788" s="783"/>
      <c r="C788" s="646"/>
      <c r="D788" s="646"/>
      <c r="E788" s="317" t="s">
        <v>19</v>
      </c>
      <c r="F788" s="313"/>
      <c r="G788" s="313"/>
      <c r="H788" s="313"/>
      <c r="I788" s="313"/>
      <c r="J788" s="414"/>
      <c r="K788" s="414"/>
      <c r="L788" s="458"/>
      <c r="M788" s="458"/>
      <c r="N788" s="428"/>
      <c r="O788" s="531"/>
      <c r="P788" s="313"/>
      <c r="Q788" s="313"/>
      <c r="R788" s="343"/>
    </row>
    <row r="789" spans="2:18" s="308" customFormat="1" ht="13.5" customHeight="1">
      <c r="B789" s="783"/>
      <c r="C789" s="646"/>
      <c r="D789" s="646"/>
      <c r="E789" s="317" t="s">
        <v>29</v>
      </c>
      <c r="F789" s="313"/>
      <c r="G789" s="313"/>
      <c r="H789" s="313">
        <v>0</v>
      </c>
      <c r="I789" s="313">
        <v>0</v>
      </c>
      <c r="J789" s="414">
        <v>0</v>
      </c>
      <c r="K789" s="414">
        <v>0</v>
      </c>
      <c r="L789" s="458">
        <v>0</v>
      </c>
      <c r="M789" s="458">
        <v>0</v>
      </c>
      <c r="N789" s="428">
        <v>0</v>
      </c>
      <c r="O789" s="531">
        <v>0</v>
      </c>
      <c r="P789" s="313">
        <v>0</v>
      </c>
      <c r="Q789" s="313">
        <v>0</v>
      </c>
      <c r="R789" s="343"/>
    </row>
    <row r="790" spans="2:18" s="308" customFormat="1" ht="13.5" customHeight="1">
      <c r="B790" s="783"/>
      <c r="C790" s="646"/>
      <c r="D790" s="646"/>
      <c r="E790" s="317" t="s">
        <v>20</v>
      </c>
      <c r="F790" s="313"/>
      <c r="G790" s="313"/>
      <c r="H790" s="313">
        <v>0</v>
      </c>
      <c r="I790" s="313">
        <v>0</v>
      </c>
      <c r="J790" s="184">
        <v>36.414000000000001</v>
      </c>
      <c r="K790" s="184">
        <v>36.414000000000001</v>
      </c>
      <c r="L790" s="264">
        <v>36.414000000000001</v>
      </c>
      <c r="M790" s="264">
        <v>36.414000000000001</v>
      </c>
      <c r="N790" s="355">
        <v>62.427999999999997</v>
      </c>
      <c r="O790" s="261">
        <v>62.427999999999997</v>
      </c>
      <c r="P790" s="184">
        <v>0</v>
      </c>
      <c r="Q790" s="184">
        <v>0</v>
      </c>
      <c r="R790" s="343"/>
    </row>
    <row r="791" spans="2:18" s="308" customFormat="1" ht="13.5" customHeight="1">
      <c r="B791" s="783"/>
      <c r="C791" s="646"/>
      <c r="D791" s="646"/>
      <c r="E791" s="317" t="s">
        <v>34</v>
      </c>
      <c r="F791" s="313"/>
      <c r="G791" s="313"/>
      <c r="H791" s="313"/>
      <c r="I791" s="313"/>
      <c r="J791" s="414"/>
      <c r="K791" s="414"/>
      <c r="L791" s="458"/>
      <c r="M791" s="458"/>
      <c r="N791" s="428"/>
      <c r="O791" s="531"/>
      <c r="P791" s="313"/>
      <c r="Q791" s="313"/>
      <c r="R791" s="343"/>
    </row>
    <row r="792" spans="2:18" s="308" customFormat="1" ht="13.5" customHeight="1">
      <c r="B792" s="783"/>
      <c r="C792" s="646"/>
      <c r="D792" s="646"/>
      <c r="E792" s="317" t="s">
        <v>70</v>
      </c>
      <c r="F792" s="313"/>
      <c r="G792" s="313"/>
      <c r="H792" s="313">
        <v>0</v>
      </c>
      <c r="I792" s="313">
        <v>0</v>
      </c>
      <c r="J792" s="414">
        <v>0</v>
      </c>
      <c r="K792" s="414">
        <v>0</v>
      </c>
      <c r="L792" s="458">
        <v>0</v>
      </c>
      <c r="M792" s="458">
        <v>0</v>
      </c>
      <c r="N792" s="428">
        <v>0</v>
      </c>
      <c r="O792" s="531">
        <v>0</v>
      </c>
      <c r="P792" s="313">
        <v>0</v>
      </c>
      <c r="Q792" s="313">
        <v>0</v>
      </c>
      <c r="R792" s="343"/>
    </row>
    <row r="793" spans="2:18" s="308" customFormat="1" ht="13.5" customHeight="1" thickBot="1">
      <c r="B793" s="784"/>
      <c r="C793" s="748"/>
      <c r="D793" s="748"/>
      <c r="E793" s="318" t="s">
        <v>21</v>
      </c>
      <c r="F793" s="315"/>
      <c r="G793" s="315"/>
      <c r="H793" s="315"/>
      <c r="I793" s="315"/>
      <c r="J793" s="415"/>
      <c r="K793" s="415"/>
      <c r="L793" s="459"/>
      <c r="M793" s="459"/>
      <c r="N793" s="429"/>
      <c r="O793" s="532"/>
      <c r="P793" s="315"/>
      <c r="Q793" s="315"/>
      <c r="R793" s="344"/>
    </row>
    <row r="794" spans="2:18" s="308" customFormat="1" ht="13.5" customHeight="1">
      <c r="B794" s="778"/>
      <c r="C794" s="755" t="s">
        <v>166</v>
      </c>
      <c r="D794" s="755" t="s">
        <v>746</v>
      </c>
      <c r="E794" s="316" t="s">
        <v>18</v>
      </c>
      <c r="F794" s="312"/>
      <c r="G794" s="312"/>
      <c r="H794" s="312">
        <v>0</v>
      </c>
      <c r="I794" s="312">
        <v>0</v>
      </c>
      <c r="J794" s="184">
        <v>83.17</v>
      </c>
      <c r="K794" s="184">
        <v>83.17</v>
      </c>
      <c r="L794" s="264">
        <v>83.17</v>
      </c>
      <c r="M794" s="264">
        <v>83.17</v>
      </c>
      <c r="N794" s="355">
        <v>83.17</v>
      </c>
      <c r="O794" s="261">
        <v>83.17</v>
      </c>
      <c r="P794" s="184">
        <v>0</v>
      </c>
      <c r="Q794" s="184">
        <v>0</v>
      </c>
      <c r="R794" s="342"/>
    </row>
    <row r="795" spans="2:18" s="308" customFormat="1" ht="13.5" customHeight="1">
      <c r="B795" s="795"/>
      <c r="C795" s="824"/>
      <c r="D795" s="824"/>
      <c r="E795" s="317" t="s">
        <v>19</v>
      </c>
      <c r="F795" s="313"/>
      <c r="G795" s="313"/>
      <c r="H795" s="313"/>
      <c r="I795" s="313"/>
      <c r="J795" s="414"/>
      <c r="K795" s="414"/>
      <c r="L795" s="458"/>
      <c r="M795" s="458"/>
      <c r="N795" s="428"/>
      <c r="O795" s="531"/>
      <c r="P795" s="313"/>
      <c r="Q795" s="313"/>
      <c r="R795" s="343"/>
    </row>
    <row r="796" spans="2:18" s="308" customFormat="1" ht="13.5" customHeight="1">
      <c r="B796" s="795"/>
      <c r="C796" s="824"/>
      <c r="D796" s="824"/>
      <c r="E796" s="317" t="s">
        <v>29</v>
      </c>
      <c r="F796" s="313"/>
      <c r="G796" s="313"/>
      <c r="H796" s="313">
        <v>0</v>
      </c>
      <c r="I796" s="313">
        <v>0</v>
      </c>
      <c r="J796" s="414">
        <v>0</v>
      </c>
      <c r="K796" s="414">
        <v>0</v>
      </c>
      <c r="L796" s="458">
        <v>0</v>
      </c>
      <c r="M796" s="458">
        <v>0</v>
      </c>
      <c r="N796" s="428">
        <v>0</v>
      </c>
      <c r="O796" s="531">
        <v>0</v>
      </c>
      <c r="P796" s="313">
        <v>0</v>
      </c>
      <c r="Q796" s="313">
        <v>0</v>
      </c>
      <c r="R796" s="343"/>
    </row>
    <row r="797" spans="2:18" s="308" customFormat="1" ht="13.5" customHeight="1">
      <c r="B797" s="795"/>
      <c r="C797" s="824"/>
      <c r="D797" s="824"/>
      <c r="E797" s="317" t="s">
        <v>20</v>
      </c>
      <c r="F797" s="313"/>
      <c r="G797" s="313"/>
      <c r="H797" s="313">
        <v>0</v>
      </c>
      <c r="I797" s="313">
        <v>0</v>
      </c>
      <c r="J797" s="184">
        <v>83.17</v>
      </c>
      <c r="K797" s="184">
        <v>83.17</v>
      </c>
      <c r="L797" s="264">
        <v>83.17</v>
      </c>
      <c r="M797" s="264">
        <v>83.17</v>
      </c>
      <c r="N797" s="355">
        <v>83.17</v>
      </c>
      <c r="O797" s="261">
        <v>83.17</v>
      </c>
      <c r="P797" s="184">
        <v>0</v>
      </c>
      <c r="Q797" s="184">
        <v>0</v>
      </c>
      <c r="R797" s="343"/>
    </row>
    <row r="798" spans="2:18" s="308" customFormat="1" ht="13.5" customHeight="1">
      <c r="B798" s="795"/>
      <c r="C798" s="824"/>
      <c r="D798" s="824"/>
      <c r="E798" s="317" t="s">
        <v>34</v>
      </c>
      <c r="F798" s="313"/>
      <c r="G798" s="313"/>
      <c r="H798" s="313"/>
      <c r="I798" s="313"/>
      <c r="J798" s="414"/>
      <c r="K798" s="414"/>
      <c r="L798" s="458"/>
      <c r="M798" s="458"/>
      <c r="N798" s="428"/>
      <c r="O798" s="531"/>
      <c r="P798" s="313"/>
      <c r="Q798" s="313"/>
      <c r="R798" s="343"/>
    </row>
    <row r="799" spans="2:18" s="308" customFormat="1" ht="13.5" customHeight="1">
      <c r="B799" s="795"/>
      <c r="C799" s="824"/>
      <c r="D799" s="824"/>
      <c r="E799" s="317" t="s">
        <v>70</v>
      </c>
      <c r="F799" s="313"/>
      <c r="G799" s="313"/>
      <c r="H799" s="313">
        <v>0</v>
      </c>
      <c r="I799" s="313">
        <v>0</v>
      </c>
      <c r="J799" s="414">
        <v>0</v>
      </c>
      <c r="K799" s="414">
        <v>0</v>
      </c>
      <c r="L799" s="458">
        <v>0</v>
      </c>
      <c r="M799" s="458">
        <v>0</v>
      </c>
      <c r="N799" s="428">
        <v>0</v>
      </c>
      <c r="O799" s="531">
        <v>0</v>
      </c>
      <c r="P799" s="313">
        <v>0</v>
      </c>
      <c r="Q799" s="313">
        <v>0</v>
      </c>
      <c r="R799" s="343"/>
    </row>
    <row r="800" spans="2:18" s="308" customFormat="1" ht="13.5" customHeight="1" thickBot="1">
      <c r="B800" s="796"/>
      <c r="C800" s="866"/>
      <c r="D800" s="866"/>
      <c r="E800" s="537" t="s">
        <v>21</v>
      </c>
      <c r="F800" s="536"/>
      <c r="G800" s="536"/>
      <c r="H800" s="536"/>
      <c r="I800" s="536"/>
      <c r="J800" s="536"/>
      <c r="K800" s="536"/>
      <c r="L800" s="562"/>
      <c r="M800" s="562"/>
      <c r="N800" s="460"/>
      <c r="O800" s="533"/>
      <c r="P800" s="536"/>
      <c r="Q800" s="536"/>
      <c r="R800" s="564"/>
    </row>
    <row r="801" spans="2:18" s="178" customFormat="1" ht="13.5" customHeight="1">
      <c r="B801" s="778"/>
      <c r="C801" s="755" t="s">
        <v>167</v>
      </c>
      <c r="D801" s="755" t="s">
        <v>586</v>
      </c>
      <c r="E801" s="529" t="s">
        <v>18</v>
      </c>
      <c r="F801" s="520"/>
      <c r="G801" s="520"/>
      <c r="H801" s="520">
        <v>0</v>
      </c>
      <c r="I801" s="520">
        <v>0</v>
      </c>
      <c r="J801" s="197">
        <v>4858.5</v>
      </c>
      <c r="K801" s="197">
        <v>2133.0092300000001</v>
      </c>
      <c r="L801" s="353">
        <v>4858.5</v>
      </c>
      <c r="M801" s="353">
        <v>4858.0076399999998</v>
      </c>
      <c r="N801" s="356">
        <v>4858.5</v>
      </c>
      <c r="O801" s="351">
        <v>4858.0076399999998</v>
      </c>
      <c r="P801" s="197">
        <v>4585.5</v>
      </c>
      <c r="Q801" s="197">
        <v>4858.5</v>
      </c>
      <c r="R801" s="120"/>
    </row>
    <row r="802" spans="2:18" s="178" customFormat="1" ht="13.5" customHeight="1">
      <c r="B802" s="795"/>
      <c r="C802" s="824"/>
      <c r="D802" s="824"/>
      <c r="E802" s="527" t="s">
        <v>19</v>
      </c>
      <c r="F802" s="521"/>
      <c r="G802" s="521"/>
      <c r="H802" s="521"/>
      <c r="I802" s="521"/>
      <c r="J802" s="521"/>
      <c r="K802" s="521"/>
      <c r="L802" s="458"/>
      <c r="M802" s="458"/>
      <c r="N802" s="428"/>
      <c r="O802" s="531"/>
      <c r="P802" s="521"/>
      <c r="Q802" s="521"/>
      <c r="R802" s="121"/>
    </row>
    <row r="803" spans="2:18" s="178" customFormat="1" ht="13.5" customHeight="1">
      <c r="B803" s="795"/>
      <c r="C803" s="824"/>
      <c r="D803" s="824"/>
      <c r="E803" s="527" t="s">
        <v>29</v>
      </c>
      <c r="F803" s="521"/>
      <c r="G803" s="521"/>
      <c r="H803" s="521">
        <v>0</v>
      </c>
      <c r="I803" s="521">
        <v>0</v>
      </c>
      <c r="J803" s="521">
        <v>0</v>
      </c>
      <c r="K803" s="521">
        <v>0</v>
      </c>
      <c r="L803" s="458">
        <v>0</v>
      </c>
      <c r="M803" s="458">
        <v>0</v>
      </c>
      <c r="N803" s="428">
        <v>0</v>
      </c>
      <c r="O803" s="531">
        <v>0</v>
      </c>
      <c r="P803" s="521">
        <v>0</v>
      </c>
      <c r="Q803" s="521">
        <v>0</v>
      </c>
      <c r="R803" s="121"/>
    </row>
    <row r="804" spans="2:18" s="178" customFormat="1" ht="13.5" customHeight="1">
      <c r="B804" s="795"/>
      <c r="C804" s="824"/>
      <c r="D804" s="824"/>
      <c r="E804" s="527" t="s">
        <v>20</v>
      </c>
      <c r="F804" s="521"/>
      <c r="G804" s="521"/>
      <c r="H804" s="521">
        <v>0</v>
      </c>
      <c r="I804" s="521">
        <v>0</v>
      </c>
      <c r="J804" s="184">
        <v>4858.5</v>
      </c>
      <c r="K804" s="184">
        <v>2133.0092300000001</v>
      </c>
      <c r="L804" s="264">
        <v>4858.5</v>
      </c>
      <c r="M804" s="264">
        <v>4858.0076399999998</v>
      </c>
      <c r="N804" s="355">
        <v>4858.5</v>
      </c>
      <c r="O804" s="261">
        <v>4858.0076399999998</v>
      </c>
      <c r="P804" s="184">
        <v>4585.5</v>
      </c>
      <c r="Q804" s="184">
        <v>4858.5</v>
      </c>
      <c r="R804" s="121"/>
    </row>
    <row r="805" spans="2:18" s="178" customFormat="1" ht="13.5" customHeight="1">
      <c r="B805" s="795"/>
      <c r="C805" s="824"/>
      <c r="D805" s="824"/>
      <c r="E805" s="527" t="s">
        <v>34</v>
      </c>
      <c r="F805" s="521"/>
      <c r="G805" s="521"/>
      <c r="H805" s="521"/>
      <c r="I805" s="521"/>
      <c r="J805" s="521"/>
      <c r="K805" s="521"/>
      <c r="L805" s="458"/>
      <c r="M805" s="458"/>
      <c r="N805" s="428"/>
      <c r="O805" s="531"/>
      <c r="P805" s="521"/>
      <c r="Q805" s="521"/>
      <c r="R805" s="121"/>
    </row>
    <row r="806" spans="2:18" s="178" customFormat="1" ht="13.5" customHeight="1">
      <c r="B806" s="795"/>
      <c r="C806" s="824"/>
      <c r="D806" s="824"/>
      <c r="E806" s="527" t="s">
        <v>70</v>
      </c>
      <c r="F806" s="521"/>
      <c r="G806" s="521"/>
      <c r="H806" s="521">
        <v>0</v>
      </c>
      <c r="I806" s="521">
        <v>0</v>
      </c>
      <c r="J806" s="521">
        <v>0</v>
      </c>
      <c r="K806" s="521">
        <v>0</v>
      </c>
      <c r="L806" s="458">
        <v>0</v>
      </c>
      <c r="M806" s="458">
        <v>0</v>
      </c>
      <c r="N806" s="428">
        <v>0</v>
      </c>
      <c r="O806" s="531">
        <v>0</v>
      </c>
      <c r="P806" s="521">
        <v>0</v>
      </c>
      <c r="Q806" s="521">
        <v>0</v>
      </c>
      <c r="R806" s="121"/>
    </row>
    <row r="807" spans="2:18" s="178" customFormat="1" ht="13.5" customHeight="1" thickBot="1">
      <c r="B807" s="795"/>
      <c r="C807" s="824"/>
      <c r="D807" s="824"/>
      <c r="E807" s="528" t="s">
        <v>21</v>
      </c>
      <c r="F807" s="522"/>
      <c r="G807" s="522"/>
      <c r="H807" s="522"/>
      <c r="I807" s="522"/>
      <c r="J807" s="522"/>
      <c r="K807" s="522"/>
      <c r="L807" s="459"/>
      <c r="M807" s="459"/>
      <c r="N807" s="429"/>
      <c r="O807" s="532"/>
      <c r="P807" s="522"/>
      <c r="Q807" s="522"/>
      <c r="R807" s="122"/>
    </row>
    <row r="808" spans="2:18" s="178" customFormat="1" ht="13.5" customHeight="1">
      <c r="B808" s="751"/>
      <c r="C808" s="591"/>
      <c r="D808" s="756" t="s">
        <v>587</v>
      </c>
      <c r="E808" s="526" t="s">
        <v>18</v>
      </c>
      <c r="F808" s="520"/>
      <c r="G808" s="520"/>
      <c r="H808" s="520">
        <v>0</v>
      </c>
      <c r="I808" s="520">
        <v>0</v>
      </c>
      <c r="J808" s="184">
        <v>1044.2929099999999</v>
      </c>
      <c r="K808" s="184">
        <v>0</v>
      </c>
      <c r="L808" s="264">
        <v>2324.5479099999998</v>
      </c>
      <c r="M808" s="264">
        <v>2318.9699099999998</v>
      </c>
      <c r="N808" s="355">
        <v>2318.9699099999998</v>
      </c>
      <c r="O808" s="261">
        <v>2318.9699099999998</v>
      </c>
      <c r="P808" s="520">
        <v>2931.777</v>
      </c>
      <c r="Q808" s="520">
        <v>2931.777</v>
      </c>
      <c r="R808" s="120"/>
    </row>
    <row r="809" spans="2:18" s="178" customFormat="1" ht="13.5" customHeight="1">
      <c r="B809" s="751"/>
      <c r="C809" s="591"/>
      <c r="D809" s="824"/>
      <c r="E809" s="527" t="s">
        <v>19</v>
      </c>
      <c r="F809" s="521"/>
      <c r="G809" s="521"/>
      <c r="H809" s="521"/>
      <c r="I809" s="521"/>
      <c r="J809" s="521"/>
      <c r="K809" s="521"/>
      <c r="L809" s="458"/>
      <c r="M809" s="458"/>
      <c r="N809" s="428"/>
      <c r="O809" s="531"/>
      <c r="P809" s="521"/>
      <c r="Q809" s="521"/>
      <c r="R809" s="121"/>
    </row>
    <row r="810" spans="2:18" s="178" customFormat="1" ht="13.5" customHeight="1">
      <c r="B810" s="751"/>
      <c r="C810" s="591"/>
      <c r="D810" s="824"/>
      <c r="E810" s="527" t="s">
        <v>29</v>
      </c>
      <c r="F810" s="521"/>
      <c r="G810" s="521"/>
      <c r="H810" s="521">
        <v>0</v>
      </c>
      <c r="I810" s="521">
        <v>0</v>
      </c>
      <c r="J810" s="521">
        <v>0</v>
      </c>
      <c r="K810" s="521">
        <v>0</v>
      </c>
      <c r="L810" s="458">
        <v>0</v>
      </c>
      <c r="M810" s="458">
        <v>0</v>
      </c>
      <c r="N810" s="428">
        <v>0</v>
      </c>
      <c r="O810" s="531">
        <v>0</v>
      </c>
      <c r="P810" s="521">
        <v>0</v>
      </c>
      <c r="Q810" s="521">
        <v>0</v>
      </c>
      <c r="R810" s="121"/>
    </row>
    <row r="811" spans="2:18" s="178" customFormat="1" ht="13.5" customHeight="1">
      <c r="B811" s="751"/>
      <c r="C811" s="591"/>
      <c r="D811" s="824"/>
      <c r="E811" s="527" t="s">
        <v>20</v>
      </c>
      <c r="F811" s="521"/>
      <c r="G811" s="521"/>
      <c r="H811" s="521">
        <v>0</v>
      </c>
      <c r="I811" s="521">
        <v>0</v>
      </c>
      <c r="J811" s="521">
        <v>0</v>
      </c>
      <c r="K811" s="521">
        <v>0</v>
      </c>
      <c r="L811" s="458">
        <v>0</v>
      </c>
      <c r="M811" s="458">
        <v>0</v>
      </c>
      <c r="N811" s="428">
        <v>0</v>
      </c>
      <c r="O811" s="531">
        <v>0</v>
      </c>
      <c r="P811" s="521">
        <v>0</v>
      </c>
      <c r="Q811" s="521">
        <v>0</v>
      </c>
      <c r="R811" s="121"/>
    </row>
    <row r="812" spans="2:18" s="178" customFormat="1" ht="13.5" customHeight="1">
      <c r="B812" s="751"/>
      <c r="C812" s="591"/>
      <c r="D812" s="824"/>
      <c r="E812" s="527" t="s">
        <v>34</v>
      </c>
      <c r="F812" s="521"/>
      <c r="G812" s="521"/>
      <c r="H812" s="521"/>
      <c r="I812" s="521"/>
      <c r="J812" s="521"/>
      <c r="K812" s="521"/>
      <c r="L812" s="458"/>
      <c r="M812" s="458"/>
      <c r="N812" s="428"/>
      <c r="O812" s="531"/>
      <c r="P812" s="521"/>
      <c r="Q812" s="521"/>
      <c r="R812" s="121"/>
    </row>
    <row r="813" spans="2:18" s="178" customFormat="1" ht="13.5" customHeight="1">
      <c r="B813" s="751"/>
      <c r="C813" s="591"/>
      <c r="D813" s="824"/>
      <c r="E813" s="527" t="s">
        <v>70</v>
      </c>
      <c r="F813" s="521"/>
      <c r="G813" s="521"/>
      <c r="H813" s="521">
        <v>0</v>
      </c>
      <c r="I813" s="521">
        <v>0</v>
      </c>
      <c r="J813" s="184">
        <v>1044.2929099999999</v>
      </c>
      <c r="K813" s="184">
        <v>0</v>
      </c>
      <c r="L813" s="264">
        <v>2324.5479099999998</v>
      </c>
      <c r="M813" s="264">
        <v>2318.9699099999998</v>
      </c>
      <c r="N813" s="355">
        <v>2318.9699099999998</v>
      </c>
      <c r="O813" s="261">
        <v>2318.9699099999998</v>
      </c>
      <c r="P813" s="521">
        <v>2931.777</v>
      </c>
      <c r="Q813" s="521">
        <v>2931.777</v>
      </c>
      <c r="R813" s="121"/>
    </row>
    <row r="814" spans="2:18" s="178" customFormat="1" ht="13.5" customHeight="1" thickBot="1">
      <c r="B814" s="752"/>
      <c r="C814" s="754"/>
      <c r="D814" s="825"/>
      <c r="E814" s="528" t="s">
        <v>21</v>
      </c>
      <c r="F814" s="522"/>
      <c r="G814" s="522"/>
      <c r="H814" s="522"/>
      <c r="I814" s="522"/>
      <c r="J814" s="522"/>
      <c r="K814" s="522"/>
      <c r="L814" s="459"/>
      <c r="M814" s="459"/>
      <c r="N814" s="429"/>
      <c r="O814" s="532"/>
      <c r="P814" s="522"/>
      <c r="Q814" s="522"/>
      <c r="R814" s="122"/>
    </row>
    <row r="815" spans="2:18" ht="13.5" customHeight="1">
      <c r="B815" s="782"/>
      <c r="C815" s="760" t="s">
        <v>171</v>
      </c>
      <c r="D815" s="758" t="s">
        <v>485</v>
      </c>
      <c r="E815" s="285" t="s">
        <v>18</v>
      </c>
      <c r="F815" s="195"/>
      <c r="G815" s="195"/>
      <c r="H815" s="320">
        <v>8231.2858199999991</v>
      </c>
      <c r="I815" s="320">
        <v>7501.3632100000004</v>
      </c>
      <c r="J815" s="195">
        <v>23927.167600000001</v>
      </c>
      <c r="K815" s="195">
        <v>19292.172139999999</v>
      </c>
      <c r="L815" s="354">
        <v>30042.949570000001</v>
      </c>
      <c r="M815" s="354">
        <v>27872.858769999999</v>
      </c>
      <c r="N815" s="357">
        <v>38853.800000000003</v>
      </c>
      <c r="O815" s="352">
        <v>37940.800000000003</v>
      </c>
      <c r="P815" s="205">
        <v>37988.6</v>
      </c>
      <c r="Q815" s="205">
        <v>37988.6</v>
      </c>
      <c r="R815" s="117"/>
    </row>
    <row r="816" spans="2:18" ht="13.5" customHeight="1">
      <c r="B816" s="782"/>
      <c r="C816" s="760"/>
      <c r="D816" s="758"/>
      <c r="E816" s="263" t="s">
        <v>19</v>
      </c>
      <c r="F816" s="184"/>
      <c r="G816" s="184"/>
      <c r="H816" s="313"/>
      <c r="I816" s="313"/>
      <c r="J816" s="414"/>
      <c r="K816" s="414"/>
      <c r="L816" s="458"/>
      <c r="M816" s="458"/>
      <c r="N816" s="355"/>
      <c r="O816" s="261"/>
      <c r="P816" s="203"/>
      <c r="Q816" s="203"/>
      <c r="R816" s="114"/>
    </row>
    <row r="817" spans="2:18" ht="13.5" customHeight="1">
      <c r="B817" s="782"/>
      <c r="C817" s="760"/>
      <c r="D817" s="758"/>
      <c r="E817" s="263" t="s">
        <v>29</v>
      </c>
      <c r="F817" s="184"/>
      <c r="G817" s="184"/>
      <c r="H817" s="313">
        <v>0</v>
      </c>
      <c r="I817" s="313">
        <v>0</v>
      </c>
      <c r="J817" s="414">
        <v>0</v>
      </c>
      <c r="K817" s="414">
        <v>0</v>
      </c>
      <c r="L817" s="458">
        <v>0</v>
      </c>
      <c r="M817" s="458">
        <v>0</v>
      </c>
      <c r="N817" s="355">
        <v>0</v>
      </c>
      <c r="O817" s="261">
        <v>0</v>
      </c>
      <c r="P817" s="203">
        <v>0</v>
      </c>
      <c r="Q817" s="203">
        <v>0</v>
      </c>
      <c r="R817" s="114"/>
    </row>
    <row r="818" spans="2:18" ht="13.5" customHeight="1">
      <c r="B818" s="782"/>
      <c r="C818" s="760"/>
      <c r="D818" s="758"/>
      <c r="E818" s="263" t="s">
        <v>20</v>
      </c>
      <c r="F818" s="184"/>
      <c r="G818" s="184"/>
      <c r="H818" s="313">
        <v>8231.2858199999991</v>
      </c>
      <c r="I818" s="313">
        <v>7501.3632100000004</v>
      </c>
      <c r="J818" s="184">
        <v>23927.167600000001</v>
      </c>
      <c r="K818" s="184">
        <v>19292.172139999999</v>
      </c>
      <c r="L818" s="264">
        <v>30042.949570000001</v>
      </c>
      <c r="M818" s="264">
        <v>27872.858769999999</v>
      </c>
      <c r="N818" s="355">
        <v>38853.800000000003</v>
      </c>
      <c r="O818" s="261">
        <v>37940.800000000003</v>
      </c>
      <c r="P818" s="203">
        <v>37988.6</v>
      </c>
      <c r="Q818" s="203">
        <v>37988.6</v>
      </c>
      <c r="R818" s="114"/>
    </row>
    <row r="819" spans="2:18" ht="13.5" customHeight="1">
      <c r="B819" s="782"/>
      <c r="C819" s="760"/>
      <c r="D819" s="758"/>
      <c r="E819" s="263" t="s">
        <v>34</v>
      </c>
      <c r="F819" s="184"/>
      <c r="G819" s="184"/>
      <c r="H819" s="313"/>
      <c r="I819" s="313"/>
      <c r="J819" s="414"/>
      <c r="K819" s="414"/>
      <c r="L819" s="458"/>
      <c r="M819" s="458"/>
      <c r="N819" s="355"/>
      <c r="O819" s="261"/>
      <c r="P819" s="203"/>
      <c r="Q819" s="203"/>
      <c r="R819" s="114"/>
    </row>
    <row r="820" spans="2:18" ht="13.5" customHeight="1">
      <c r="B820" s="782"/>
      <c r="C820" s="760"/>
      <c r="D820" s="758"/>
      <c r="E820" s="263" t="s">
        <v>70</v>
      </c>
      <c r="F820" s="184"/>
      <c r="G820" s="184"/>
      <c r="H820" s="313">
        <v>0</v>
      </c>
      <c r="I820" s="313">
        <v>0</v>
      </c>
      <c r="J820" s="414">
        <v>0</v>
      </c>
      <c r="K820" s="414">
        <v>0</v>
      </c>
      <c r="L820" s="458">
        <v>0</v>
      </c>
      <c r="M820" s="458">
        <v>0</v>
      </c>
      <c r="N820" s="355">
        <v>0</v>
      </c>
      <c r="O820" s="261">
        <v>0</v>
      </c>
      <c r="P820" s="203">
        <v>0</v>
      </c>
      <c r="Q820" s="203">
        <v>0</v>
      </c>
      <c r="R820" s="114"/>
    </row>
    <row r="821" spans="2:18" ht="13.5" customHeight="1" thickBot="1">
      <c r="B821" s="782"/>
      <c r="C821" s="760"/>
      <c r="D821" s="758"/>
      <c r="E821" s="282" t="s">
        <v>21</v>
      </c>
      <c r="F821" s="194"/>
      <c r="G821" s="194"/>
      <c r="H821" s="315"/>
      <c r="I821" s="315"/>
      <c r="J821" s="415"/>
      <c r="K821" s="415"/>
      <c r="L821" s="459"/>
      <c r="M821" s="459"/>
      <c r="N821" s="513"/>
      <c r="O821" s="294"/>
      <c r="P821" s="210"/>
      <c r="Q821" s="210"/>
      <c r="R821" s="115"/>
    </row>
    <row r="822" spans="2:18" ht="13.5" customHeight="1">
      <c r="B822" s="783"/>
      <c r="C822" s="646"/>
      <c r="D822" s="646"/>
      <c r="E822" s="279" t="s">
        <v>18</v>
      </c>
      <c r="F822" s="197"/>
      <c r="G822" s="197"/>
      <c r="H822" s="312">
        <v>9422.6693599999999</v>
      </c>
      <c r="I822" s="312">
        <v>6049.01199</v>
      </c>
      <c r="J822" s="184">
        <v>21697.329580000001</v>
      </c>
      <c r="K822" s="184">
        <v>17233.855250000001</v>
      </c>
      <c r="L822" s="264">
        <v>24709.101299999998</v>
      </c>
      <c r="M822" s="264">
        <v>22544.059140000001</v>
      </c>
      <c r="N822" s="355">
        <v>30120</v>
      </c>
      <c r="O822" s="261">
        <v>30120</v>
      </c>
      <c r="P822" s="211">
        <v>30059.200000000001</v>
      </c>
      <c r="Q822" s="211">
        <v>30059.200000000001</v>
      </c>
      <c r="R822" s="113"/>
    </row>
    <row r="823" spans="2:18" ht="13.5" customHeight="1">
      <c r="B823" s="783"/>
      <c r="C823" s="646"/>
      <c r="D823" s="646"/>
      <c r="E823" s="263" t="s">
        <v>19</v>
      </c>
      <c r="F823" s="184"/>
      <c r="G823" s="184"/>
      <c r="H823" s="313"/>
      <c r="I823" s="313"/>
      <c r="J823" s="414"/>
      <c r="K823" s="414"/>
      <c r="L823" s="458"/>
      <c r="M823" s="458"/>
      <c r="N823" s="355"/>
      <c r="O823" s="261"/>
      <c r="P823" s="203"/>
      <c r="Q823" s="203"/>
      <c r="R823" s="114"/>
    </row>
    <row r="824" spans="2:18" ht="13.5" customHeight="1">
      <c r="B824" s="783"/>
      <c r="C824" s="646"/>
      <c r="D824" s="646"/>
      <c r="E824" s="263" t="s">
        <v>29</v>
      </c>
      <c r="F824" s="184"/>
      <c r="G824" s="184"/>
      <c r="H824" s="313">
        <v>0</v>
      </c>
      <c r="I824" s="313">
        <v>0</v>
      </c>
      <c r="J824" s="414">
        <v>0</v>
      </c>
      <c r="K824" s="414">
        <v>0</v>
      </c>
      <c r="L824" s="458">
        <v>0</v>
      </c>
      <c r="M824" s="458">
        <v>0</v>
      </c>
      <c r="N824" s="355">
        <v>0</v>
      </c>
      <c r="O824" s="261">
        <v>0</v>
      </c>
      <c r="P824" s="203">
        <v>0</v>
      </c>
      <c r="Q824" s="203">
        <v>0</v>
      </c>
      <c r="R824" s="114"/>
    </row>
    <row r="825" spans="2:18" ht="13.5" customHeight="1">
      <c r="B825" s="783"/>
      <c r="C825" s="646"/>
      <c r="D825" s="646"/>
      <c r="E825" s="263" t="s">
        <v>20</v>
      </c>
      <c r="F825" s="184"/>
      <c r="G825" s="184"/>
      <c r="H825" s="313">
        <v>9422.6693599999999</v>
      </c>
      <c r="I825" s="313">
        <v>6049.01199</v>
      </c>
      <c r="J825" s="184">
        <v>21697.329580000001</v>
      </c>
      <c r="K825" s="184">
        <v>17233.855250000001</v>
      </c>
      <c r="L825" s="264">
        <v>24709.101299999998</v>
      </c>
      <c r="M825" s="264">
        <v>22544.059140000001</v>
      </c>
      <c r="N825" s="355">
        <v>30120</v>
      </c>
      <c r="O825" s="261">
        <v>30120</v>
      </c>
      <c r="P825" s="203">
        <v>30059.200000000001</v>
      </c>
      <c r="Q825" s="203">
        <v>30059.200000000001</v>
      </c>
      <c r="R825" s="114"/>
    </row>
    <row r="826" spans="2:18" ht="13.5" customHeight="1">
      <c r="B826" s="783"/>
      <c r="C826" s="646"/>
      <c r="D826" s="646"/>
      <c r="E826" s="263" t="s">
        <v>34</v>
      </c>
      <c r="F826" s="184"/>
      <c r="G826" s="184"/>
      <c r="H826" s="313"/>
      <c r="I826" s="313"/>
      <c r="J826" s="414"/>
      <c r="K826" s="414"/>
      <c r="L826" s="458"/>
      <c r="M826" s="458"/>
      <c r="N826" s="355"/>
      <c r="O826" s="261"/>
      <c r="P826" s="203"/>
      <c r="Q826" s="203"/>
      <c r="R826" s="114"/>
    </row>
    <row r="827" spans="2:18" ht="13.5" customHeight="1">
      <c r="B827" s="783"/>
      <c r="C827" s="646"/>
      <c r="D827" s="646"/>
      <c r="E827" s="263" t="s">
        <v>70</v>
      </c>
      <c r="F827" s="184"/>
      <c r="G827" s="184"/>
      <c r="H827" s="313">
        <v>0</v>
      </c>
      <c r="I827" s="313">
        <v>0</v>
      </c>
      <c r="J827" s="414">
        <v>0</v>
      </c>
      <c r="K827" s="414">
        <v>0</v>
      </c>
      <c r="L827" s="458">
        <v>0</v>
      </c>
      <c r="M827" s="458">
        <v>0</v>
      </c>
      <c r="N827" s="355">
        <v>0</v>
      </c>
      <c r="O827" s="261">
        <v>0</v>
      </c>
      <c r="P827" s="203">
        <v>0</v>
      </c>
      <c r="Q827" s="203">
        <v>0</v>
      </c>
      <c r="R827" s="114"/>
    </row>
    <row r="828" spans="2:18" ht="13.5" customHeight="1" thickBot="1">
      <c r="B828" s="784"/>
      <c r="C828" s="748"/>
      <c r="D828" s="748"/>
      <c r="E828" s="282" t="s">
        <v>21</v>
      </c>
      <c r="F828" s="194"/>
      <c r="G828" s="194"/>
      <c r="H828" s="315"/>
      <c r="I828" s="315"/>
      <c r="J828" s="415"/>
      <c r="K828" s="415"/>
      <c r="L828" s="459"/>
      <c r="M828" s="459"/>
      <c r="N828" s="513"/>
      <c r="O828" s="294"/>
      <c r="P828" s="210"/>
      <c r="Q828" s="210"/>
      <c r="R828" s="115"/>
    </row>
    <row r="829" spans="2:18" ht="13.5" customHeight="1">
      <c r="B829" s="782"/>
      <c r="C829" s="760" t="s">
        <v>172</v>
      </c>
      <c r="D829" s="758" t="s">
        <v>323</v>
      </c>
      <c r="E829" s="285" t="s">
        <v>18</v>
      </c>
      <c r="F829" s="195"/>
      <c r="G829" s="195"/>
      <c r="H829" s="320">
        <v>83.2</v>
      </c>
      <c r="I829" s="320">
        <v>83.2</v>
      </c>
      <c r="J829" s="184">
        <v>203.2</v>
      </c>
      <c r="K829" s="264">
        <v>143.19999999999999</v>
      </c>
      <c r="L829" s="264">
        <v>290.39999999999998</v>
      </c>
      <c r="M829" s="264">
        <v>199.2</v>
      </c>
      <c r="N829" s="355">
        <v>410.4</v>
      </c>
      <c r="O829" s="261">
        <v>289.2</v>
      </c>
      <c r="P829" s="205">
        <v>410.4</v>
      </c>
      <c r="Q829" s="205">
        <v>410.4</v>
      </c>
      <c r="R829" s="117"/>
    </row>
    <row r="830" spans="2:18" ht="13.5" customHeight="1">
      <c r="B830" s="782"/>
      <c r="C830" s="760"/>
      <c r="D830" s="758"/>
      <c r="E830" s="263" t="s">
        <v>19</v>
      </c>
      <c r="F830" s="184"/>
      <c r="G830" s="184"/>
      <c r="H830" s="313"/>
      <c r="I830" s="313"/>
      <c r="J830" s="414"/>
      <c r="K830" s="414"/>
      <c r="L830" s="458"/>
      <c r="M830" s="458"/>
      <c r="N830" s="355"/>
      <c r="O830" s="261"/>
      <c r="P830" s="203"/>
      <c r="Q830" s="203"/>
      <c r="R830" s="114"/>
    </row>
    <row r="831" spans="2:18" ht="13.5" customHeight="1">
      <c r="B831" s="782"/>
      <c r="C831" s="760"/>
      <c r="D831" s="758"/>
      <c r="E831" s="263" t="s">
        <v>29</v>
      </c>
      <c r="F831" s="184"/>
      <c r="G831" s="184"/>
      <c r="H831" s="313">
        <v>0</v>
      </c>
      <c r="I831" s="313">
        <v>0</v>
      </c>
      <c r="J831" s="414">
        <v>0</v>
      </c>
      <c r="K831" s="414">
        <v>0</v>
      </c>
      <c r="L831" s="458">
        <v>0</v>
      </c>
      <c r="M831" s="458">
        <v>0</v>
      </c>
      <c r="N831" s="355">
        <v>0</v>
      </c>
      <c r="O831" s="261">
        <v>0</v>
      </c>
      <c r="P831" s="203">
        <v>0</v>
      </c>
      <c r="Q831" s="203">
        <v>0</v>
      </c>
      <c r="R831" s="114"/>
    </row>
    <row r="832" spans="2:18" ht="13.5" customHeight="1">
      <c r="B832" s="782"/>
      <c r="C832" s="760"/>
      <c r="D832" s="758"/>
      <c r="E832" s="263" t="s">
        <v>20</v>
      </c>
      <c r="F832" s="184"/>
      <c r="G832" s="184"/>
      <c r="H832" s="313">
        <v>83.2</v>
      </c>
      <c r="I832" s="313">
        <v>83.2</v>
      </c>
      <c r="J832" s="184">
        <v>203.2</v>
      </c>
      <c r="K832" s="264">
        <v>143.19999999999999</v>
      </c>
      <c r="L832" s="264">
        <v>290.39999999999998</v>
      </c>
      <c r="M832" s="264">
        <v>199.2</v>
      </c>
      <c r="N832" s="355">
        <v>410.4</v>
      </c>
      <c r="O832" s="261">
        <v>289.2</v>
      </c>
      <c r="P832" s="203">
        <v>410.4</v>
      </c>
      <c r="Q832" s="203">
        <v>410.4</v>
      </c>
      <c r="R832" s="114"/>
    </row>
    <row r="833" spans="2:18" ht="13.5" customHeight="1">
      <c r="B833" s="782"/>
      <c r="C833" s="760"/>
      <c r="D833" s="758"/>
      <c r="E833" s="263" t="s">
        <v>34</v>
      </c>
      <c r="F833" s="184"/>
      <c r="G833" s="184"/>
      <c r="H833" s="313"/>
      <c r="I833" s="313"/>
      <c r="J833" s="414"/>
      <c r="K833" s="414"/>
      <c r="L833" s="458"/>
      <c r="M833" s="458"/>
      <c r="N833" s="355"/>
      <c r="O833" s="261"/>
      <c r="P833" s="203"/>
      <c r="Q833" s="203"/>
      <c r="R833" s="114"/>
    </row>
    <row r="834" spans="2:18" ht="13.5" customHeight="1">
      <c r="B834" s="782"/>
      <c r="C834" s="760"/>
      <c r="D834" s="758"/>
      <c r="E834" s="263" t="s">
        <v>70</v>
      </c>
      <c r="F834" s="184"/>
      <c r="G834" s="184"/>
      <c r="H834" s="313">
        <v>0</v>
      </c>
      <c r="I834" s="313">
        <v>0</v>
      </c>
      <c r="J834" s="414">
        <v>0</v>
      </c>
      <c r="K834" s="414">
        <v>0</v>
      </c>
      <c r="L834" s="458">
        <v>0</v>
      </c>
      <c r="M834" s="458">
        <v>0</v>
      </c>
      <c r="N834" s="355">
        <v>0</v>
      </c>
      <c r="O834" s="261">
        <v>0</v>
      </c>
      <c r="P834" s="203">
        <v>0</v>
      </c>
      <c r="Q834" s="203">
        <v>0</v>
      </c>
      <c r="R834" s="114"/>
    </row>
    <row r="835" spans="2:18" ht="13.5" customHeight="1" thickBot="1">
      <c r="B835" s="797"/>
      <c r="C835" s="809"/>
      <c r="D835" s="772"/>
      <c r="E835" s="282" t="s">
        <v>21</v>
      </c>
      <c r="F835" s="194"/>
      <c r="G835" s="194"/>
      <c r="H835" s="315"/>
      <c r="I835" s="315"/>
      <c r="J835" s="415"/>
      <c r="K835" s="415"/>
      <c r="L835" s="459"/>
      <c r="M835" s="459"/>
      <c r="N835" s="513"/>
      <c r="O835" s="294"/>
      <c r="P835" s="210"/>
      <c r="Q835" s="210"/>
      <c r="R835" s="115"/>
    </row>
    <row r="836" spans="2:18" ht="13.5" customHeight="1">
      <c r="B836" s="781"/>
      <c r="C836" s="759" t="s">
        <v>173</v>
      </c>
      <c r="D836" s="757" t="s">
        <v>324</v>
      </c>
      <c r="E836" s="279" t="s">
        <v>18</v>
      </c>
      <c r="F836" s="197"/>
      <c r="G836" s="197"/>
      <c r="H836" s="312">
        <v>14264.719450000001</v>
      </c>
      <c r="I836" s="312">
        <v>13496.337949999999</v>
      </c>
      <c r="J836" s="184">
        <v>36999.059309999997</v>
      </c>
      <c r="K836" s="264">
        <v>34396.65698</v>
      </c>
      <c r="L836" s="264">
        <v>50885.480490000002</v>
      </c>
      <c r="M836" s="264">
        <v>48983.317300000002</v>
      </c>
      <c r="N836" s="355">
        <v>70003.025999999998</v>
      </c>
      <c r="O836" s="261">
        <v>68253.025999999998</v>
      </c>
      <c r="P836" s="211">
        <v>66540.2</v>
      </c>
      <c r="Q836" s="211">
        <v>66540.2</v>
      </c>
      <c r="R836" s="113"/>
    </row>
    <row r="837" spans="2:18" ht="13.5" customHeight="1">
      <c r="B837" s="782"/>
      <c r="C837" s="760"/>
      <c r="D837" s="758"/>
      <c r="E837" s="263" t="s">
        <v>19</v>
      </c>
      <c r="F837" s="184"/>
      <c r="G837" s="184"/>
      <c r="H837" s="313"/>
      <c r="I837" s="313"/>
      <c r="J837" s="414"/>
      <c r="K837" s="414"/>
      <c r="L837" s="458"/>
      <c r="M837" s="458"/>
      <c r="N837" s="355"/>
      <c r="O837" s="261"/>
      <c r="P837" s="203"/>
      <c r="Q837" s="203"/>
      <c r="R837" s="114"/>
    </row>
    <row r="838" spans="2:18" ht="13.5" customHeight="1">
      <c r="B838" s="782"/>
      <c r="C838" s="760"/>
      <c r="D838" s="758"/>
      <c r="E838" s="263" t="s">
        <v>29</v>
      </c>
      <c r="F838" s="184"/>
      <c r="G838" s="184"/>
      <c r="H838" s="313">
        <v>0</v>
      </c>
      <c r="I838" s="313">
        <v>0</v>
      </c>
      <c r="J838" s="414">
        <v>0</v>
      </c>
      <c r="K838" s="414">
        <v>0</v>
      </c>
      <c r="L838" s="458">
        <v>0</v>
      </c>
      <c r="M838" s="458">
        <v>0</v>
      </c>
      <c r="N838" s="355">
        <v>0</v>
      </c>
      <c r="O838" s="261">
        <v>0</v>
      </c>
      <c r="P838" s="203">
        <v>0</v>
      </c>
      <c r="Q838" s="203">
        <v>0</v>
      </c>
      <c r="R838" s="114"/>
    </row>
    <row r="839" spans="2:18" ht="13.5" customHeight="1">
      <c r="B839" s="782"/>
      <c r="C839" s="760"/>
      <c r="D839" s="758"/>
      <c r="E839" s="263" t="s">
        <v>20</v>
      </c>
      <c r="F839" s="184"/>
      <c r="G839" s="184"/>
      <c r="H839" s="313">
        <v>14264.719450000001</v>
      </c>
      <c r="I839" s="313">
        <v>13496.337949999999</v>
      </c>
      <c r="J839" s="184">
        <v>36999.059309999997</v>
      </c>
      <c r="K839" s="264">
        <v>34396.65698</v>
      </c>
      <c r="L839" s="264">
        <v>50885.480490000002</v>
      </c>
      <c r="M839" s="264">
        <v>48983.317300000002</v>
      </c>
      <c r="N839" s="355">
        <v>70003.025999999998</v>
      </c>
      <c r="O839" s="261">
        <v>68253.025999999998</v>
      </c>
      <c r="P839" s="203">
        <v>66540.2</v>
      </c>
      <c r="Q839" s="203">
        <v>66540.2</v>
      </c>
      <c r="R839" s="114"/>
    </row>
    <row r="840" spans="2:18" ht="13.5" customHeight="1">
      <c r="B840" s="782"/>
      <c r="C840" s="760"/>
      <c r="D840" s="758"/>
      <c r="E840" s="263" t="s">
        <v>34</v>
      </c>
      <c r="F840" s="184"/>
      <c r="G840" s="184"/>
      <c r="H840" s="313"/>
      <c r="I840" s="313"/>
      <c r="J840" s="414"/>
      <c r="K840" s="414"/>
      <c r="L840" s="458"/>
      <c r="M840" s="458"/>
      <c r="N840" s="355"/>
      <c r="O840" s="261"/>
      <c r="P840" s="203"/>
      <c r="Q840" s="203"/>
      <c r="R840" s="114"/>
    </row>
    <row r="841" spans="2:18" ht="13.5" customHeight="1">
      <c r="B841" s="782"/>
      <c r="C841" s="760"/>
      <c r="D841" s="758"/>
      <c r="E841" s="263" t="s">
        <v>70</v>
      </c>
      <c r="F841" s="184"/>
      <c r="G841" s="184"/>
      <c r="H841" s="313">
        <v>0</v>
      </c>
      <c r="I841" s="313">
        <v>0</v>
      </c>
      <c r="J841" s="414">
        <v>0</v>
      </c>
      <c r="K841" s="414">
        <v>0</v>
      </c>
      <c r="L841" s="458">
        <v>0</v>
      </c>
      <c r="M841" s="458">
        <v>0</v>
      </c>
      <c r="N841" s="355">
        <v>0</v>
      </c>
      <c r="O841" s="261">
        <v>0</v>
      </c>
      <c r="P841" s="203">
        <v>0</v>
      </c>
      <c r="Q841" s="203">
        <v>0</v>
      </c>
      <c r="R841" s="114"/>
    </row>
    <row r="842" spans="2:18" ht="13.5" customHeight="1" thickBot="1">
      <c r="B842" s="782"/>
      <c r="C842" s="760"/>
      <c r="D842" s="758"/>
      <c r="E842" s="282" t="s">
        <v>21</v>
      </c>
      <c r="F842" s="194"/>
      <c r="G842" s="194"/>
      <c r="H842" s="315"/>
      <c r="I842" s="315"/>
      <c r="J842" s="415"/>
      <c r="K842" s="415"/>
      <c r="L842" s="459"/>
      <c r="M842" s="459"/>
      <c r="N842" s="513"/>
      <c r="O842" s="294"/>
      <c r="P842" s="210"/>
      <c r="Q842" s="210"/>
      <c r="R842" s="115"/>
    </row>
    <row r="843" spans="2:18" s="178" customFormat="1" ht="13.5" customHeight="1">
      <c r="B843" s="783"/>
      <c r="C843" s="646"/>
      <c r="D843" s="646"/>
      <c r="E843" s="279" t="s">
        <v>18</v>
      </c>
      <c r="F843" s="197"/>
      <c r="G843" s="197"/>
      <c r="H843" s="312">
        <v>0</v>
      </c>
      <c r="I843" s="312">
        <v>0</v>
      </c>
      <c r="J843" s="184">
        <v>97</v>
      </c>
      <c r="K843" s="264">
        <v>97</v>
      </c>
      <c r="L843" s="264">
        <v>948</v>
      </c>
      <c r="M843" s="264">
        <v>522.08000000000004</v>
      </c>
      <c r="N843" s="355">
        <v>1358.2739999999999</v>
      </c>
      <c r="O843" s="261">
        <v>1355.3535999999999</v>
      </c>
      <c r="P843" s="211">
        <v>0</v>
      </c>
      <c r="Q843" s="211">
        <v>0</v>
      </c>
      <c r="R843" s="113"/>
    </row>
    <row r="844" spans="2:18" s="178" customFormat="1" ht="13.5" customHeight="1">
      <c r="B844" s="783"/>
      <c r="C844" s="646"/>
      <c r="D844" s="646"/>
      <c r="E844" s="263" t="s">
        <v>19</v>
      </c>
      <c r="F844" s="184"/>
      <c r="G844" s="184"/>
      <c r="H844" s="313"/>
      <c r="I844" s="313"/>
      <c r="J844" s="414"/>
      <c r="K844" s="414"/>
      <c r="L844" s="458"/>
      <c r="M844" s="458"/>
      <c r="N844" s="355"/>
      <c r="O844" s="261"/>
      <c r="P844" s="203"/>
      <c r="Q844" s="203"/>
      <c r="R844" s="114"/>
    </row>
    <row r="845" spans="2:18" s="178" customFormat="1" ht="13.5" customHeight="1">
      <c r="B845" s="783"/>
      <c r="C845" s="646"/>
      <c r="D845" s="646"/>
      <c r="E845" s="263" t="s">
        <v>29</v>
      </c>
      <c r="F845" s="184"/>
      <c r="G845" s="184"/>
      <c r="H845" s="313">
        <v>0</v>
      </c>
      <c r="I845" s="313">
        <v>0</v>
      </c>
      <c r="J845" s="414">
        <v>0</v>
      </c>
      <c r="K845" s="414">
        <v>0</v>
      </c>
      <c r="L845" s="458">
        <v>0</v>
      </c>
      <c r="M845" s="458">
        <v>0</v>
      </c>
      <c r="N845" s="355">
        <v>0</v>
      </c>
      <c r="O845" s="261">
        <v>0</v>
      </c>
      <c r="P845" s="203">
        <v>0</v>
      </c>
      <c r="Q845" s="203">
        <v>0</v>
      </c>
      <c r="R845" s="114"/>
    </row>
    <row r="846" spans="2:18" s="178" customFormat="1" ht="13.5" customHeight="1">
      <c r="B846" s="783"/>
      <c r="C846" s="646"/>
      <c r="D846" s="646"/>
      <c r="E846" s="263" t="s">
        <v>20</v>
      </c>
      <c r="F846" s="184"/>
      <c r="G846" s="184"/>
      <c r="H846" s="313">
        <v>0</v>
      </c>
      <c r="I846" s="313">
        <v>0</v>
      </c>
      <c r="J846" s="184">
        <v>97</v>
      </c>
      <c r="K846" s="264">
        <v>97</v>
      </c>
      <c r="L846" s="264">
        <v>948</v>
      </c>
      <c r="M846" s="264">
        <v>522.08000000000004</v>
      </c>
      <c r="N846" s="355">
        <v>1358.2739999999999</v>
      </c>
      <c r="O846" s="261">
        <v>1355.3535999999999</v>
      </c>
      <c r="P846" s="203">
        <v>0</v>
      </c>
      <c r="Q846" s="203">
        <v>0</v>
      </c>
      <c r="R846" s="114"/>
    </row>
    <row r="847" spans="2:18" s="178" customFormat="1" ht="13.5" customHeight="1">
      <c r="B847" s="783"/>
      <c r="C847" s="646"/>
      <c r="D847" s="646"/>
      <c r="E847" s="263" t="s">
        <v>34</v>
      </c>
      <c r="F847" s="184"/>
      <c r="G847" s="184"/>
      <c r="H847" s="313"/>
      <c r="I847" s="313"/>
      <c r="J847" s="414"/>
      <c r="K847" s="414"/>
      <c r="L847" s="458"/>
      <c r="M847" s="458"/>
      <c r="N847" s="355"/>
      <c r="O847" s="261"/>
      <c r="P847" s="203"/>
      <c r="Q847" s="203"/>
      <c r="R847" s="114"/>
    </row>
    <row r="848" spans="2:18" s="178" customFormat="1" ht="13.5" customHeight="1">
      <c r="B848" s="783"/>
      <c r="C848" s="646"/>
      <c r="D848" s="646"/>
      <c r="E848" s="263" t="s">
        <v>70</v>
      </c>
      <c r="F848" s="184"/>
      <c r="G848" s="184"/>
      <c r="H848" s="313">
        <v>0</v>
      </c>
      <c r="I848" s="313">
        <v>0</v>
      </c>
      <c r="J848" s="414">
        <v>0</v>
      </c>
      <c r="K848" s="414">
        <v>0</v>
      </c>
      <c r="L848" s="458">
        <v>0</v>
      </c>
      <c r="M848" s="458">
        <v>0</v>
      </c>
      <c r="N848" s="355">
        <v>0</v>
      </c>
      <c r="O848" s="261">
        <v>0</v>
      </c>
      <c r="P848" s="203">
        <v>0</v>
      </c>
      <c r="Q848" s="203">
        <v>0</v>
      </c>
      <c r="R848" s="114"/>
    </row>
    <row r="849" spans="2:18" s="178" customFormat="1" ht="13.5" customHeight="1" thickBot="1">
      <c r="B849" s="784"/>
      <c r="C849" s="748"/>
      <c r="D849" s="748"/>
      <c r="E849" s="282" t="s">
        <v>21</v>
      </c>
      <c r="F849" s="194"/>
      <c r="G849" s="194"/>
      <c r="H849" s="315"/>
      <c r="I849" s="315"/>
      <c r="J849" s="415"/>
      <c r="K849" s="415"/>
      <c r="L849" s="459"/>
      <c r="M849" s="459"/>
      <c r="N849" s="513"/>
      <c r="O849" s="294"/>
      <c r="P849" s="210"/>
      <c r="Q849" s="210"/>
      <c r="R849" s="115"/>
    </row>
    <row r="850" spans="2:18" ht="13.5" customHeight="1">
      <c r="B850" s="781"/>
      <c r="C850" s="759" t="s">
        <v>175</v>
      </c>
      <c r="D850" s="757" t="s">
        <v>325</v>
      </c>
      <c r="E850" s="279" t="s">
        <v>18</v>
      </c>
      <c r="F850" s="197"/>
      <c r="G850" s="197"/>
      <c r="H850" s="312">
        <v>19633.062709999998</v>
      </c>
      <c r="I850" s="312">
        <v>8669.0828099999999</v>
      </c>
      <c r="J850" s="184">
        <v>41000.145909999999</v>
      </c>
      <c r="K850" s="264">
        <v>22604.55357</v>
      </c>
      <c r="L850" s="264">
        <v>56202.268210000002</v>
      </c>
      <c r="M850" s="264">
        <v>36512.189319999998</v>
      </c>
      <c r="N850" s="355">
        <v>57457.587899999999</v>
      </c>
      <c r="O850" s="261">
        <v>54802.484929999999</v>
      </c>
      <c r="P850" s="211">
        <v>63734.557999999997</v>
      </c>
      <c r="Q850" s="211">
        <v>63734.557999999997</v>
      </c>
      <c r="R850" s="113"/>
    </row>
    <row r="851" spans="2:18" ht="13.5" customHeight="1">
      <c r="B851" s="782"/>
      <c r="C851" s="760"/>
      <c r="D851" s="758"/>
      <c r="E851" s="263" t="s">
        <v>19</v>
      </c>
      <c r="F851" s="184"/>
      <c r="G851" s="184"/>
      <c r="H851" s="313"/>
      <c r="I851" s="313"/>
      <c r="J851" s="414"/>
      <c r="K851" s="414"/>
      <c r="L851" s="458"/>
      <c r="M851" s="458"/>
      <c r="N851" s="355"/>
      <c r="O851" s="261"/>
      <c r="P851" s="203"/>
      <c r="Q851" s="203"/>
      <c r="R851" s="114"/>
    </row>
    <row r="852" spans="2:18" ht="13.5" customHeight="1">
      <c r="B852" s="782"/>
      <c r="C852" s="760"/>
      <c r="D852" s="758"/>
      <c r="E852" s="263" t="s">
        <v>29</v>
      </c>
      <c r="F852" s="184"/>
      <c r="G852" s="184"/>
      <c r="H852" s="313">
        <v>0</v>
      </c>
      <c r="I852" s="313">
        <v>0</v>
      </c>
      <c r="J852" s="414">
        <v>0</v>
      </c>
      <c r="K852" s="414">
        <v>0</v>
      </c>
      <c r="L852" s="458">
        <v>0</v>
      </c>
      <c r="M852" s="458">
        <v>0</v>
      </c>
      <c r="N852" s="355">
        <v>0</v>
      </c>
      <c r="O852" s="261">
        <v>0</v>
      </c>
      <c r="P852" s="203">
        <v>0</v>
      </c>
      <c r="Q852" s="203">
        <v>0</v>
      </c>
      <c r="R852" s="114"/>
    </row>
    <row r="853" spans="2:18" ht="13.5" customHeight="1">
      <c r="B853" s="782"/>
      <c r="C853" s="760"/>
      <c r="D853" s="758"/>
      <c r="E853" s="263" t="s">
        <v>20</v>
      </c>
      <c r="F853" s="184"/>
      <c r="G853" s="184"/>
      <c r="H853" s="313">
        <v>0</v>
      </c>
      <c r="I853" s="313">
        <v>0</v>
      </c>
      <c r="J853" s="414">
        <v>0</v>
      </c>
      <c r="K853" s="414">
        <v>0</v>
      </c>
      <c r="L853" s="458">
        <v>0</v>
      </c>
      <c r="M853" s="458">
        <v>0</v>
      </c>
      <c r="N853" s="355">
        <v>0</v>
      </c>
      <c r="O853" s="261">
        <v>0</v>
      </c>
      <c r="P853" s="203">
        <v>0</v>
      </c>
      <c r="Q853" s="203">
        <v>0</v>
      </c>
      <c r="R853" s="114"/>
    </row>
    <row r="854" spans="2:18" ht="13.5" customHeight="1">
      <c r="B854" s="782"/>
      <c r="C854" s="760"/>
      <c r="D854" s="758"/>
      <c r="E854" s="263" t="s">
        <v>34</v>
      </c>
      <c r="F854" s="184"/>
      <c r="G854" s="184"/>
      <c r="H854" s="313"/>
      <c r="I854" s="313"/>
      <c r="J854" s="414"/>
      <c r="K854" s="414"/>
      <c r="L854" s="458"/>
      <c r="M854" s="458"/>
      <c r="N854" s="355"/>
      <c r="O854" s="261"/>
      <c r="P854" s="203"/>
      <c r="Q854" s="203"/>
      <c r="R854" s="114"/>
    </row>
    <row r="855" spans="2:18" ht="13.5" customHeight="1">
      <c r="B855" s="782"/>
      <c r="C855" s="760"/>
      <c r="D855" s="758"/>
      <c r="E855" s="263" t="s">
        <v>70</v>
      </c>
      <c r="F855" s="184"/>
      <c r="G855" s="184"/>
      <c r="H855" s="313">
        <v>19633.062709999998</v>
      </c>
      <c r="I855" s="313">
        <v>8669.0828099999999</v>
      </c>
      <c r="J855" s="184">
        <v>41000.145909999999</v>
      </c>
      <c r="K855" s="264">
        <v>22604.55357</v>
      </c>
      <c r="L855" s="264">
        <v>56202.268210000002</v>
      </c>
      <c r="M855" s="264">
        <v>36512.189319999998</v>
      </c>
      <c r="N855" s="355">
        <v>57457.587899999999</v>
      </c>
      <c r="O855" s="261">
        <v>54802.484929999999</v>
      </c>
      <c r="P855" s="203">
        <v>63734.557999999997</v>
      </c>
      <c r="Q855" s="203">
        <v>63734.557999999997</v>
      </c>
      <c r="R855" s="114"/>
    </row>
    <row r="856" spans="2:18" ht="13.5" customHeight="1" thickBot="1">
      <c r="B856" s="782"/>
      <c r="C856" s="760"/>
      <c r="D856" s="758"/>
      <c r="E856" s="282" t="s">
        <v>21</v>
      </c>
      <c r="F856" s="194"/>
      <c r="G856" s="194"/>
      <c r="H856" s="315"/>
      <c r="I856" s="315"/>
      <c r="J856" s="415"/>
      <c r="K856" s="415"/>
      <c r="L856" s="459"/>
      <c r="M856" s="459"/>
      <c r="N856" s="513"/>
      <c r="O856" s="294"/>
      <c r="P856" s="210"/>
      <c r="Q856" s="210"/>
      <c r="R856" s="115"/>
    </row>
    <row r="857" spans="2:18" s="178" customFormat="1" ht="13.5" customHeight="1">
      <c r="B857" s="783"/>
      <c r="C857" s="646"/>
      <c r="D857" s="646"/>
      <c r="E857" s="279" t="s">
        <v>18</v>
      </c>
      <c r="F857" s="197"/>
      <c r="G857" s="197"/>
      <c r="H857" s="312">
        <v>2354.0239999999999</v>
      </c>
      <c r="I857" s="312">
        <v>1319.0239999999999</v>
      </c>
      <c r="J857" s="184">
        <v>2354.0239999999999</v>
      </c>
      <c r="K857" s="264">
        <v>1319.0239999999999</v>
      </c>
      <c r="L857" s="264">
        <v>2934.9739</v>
      </c>
      <c r="M857" s="264">
        <v>1394.0239999999999</v>
      </c>
      <c r="N857" s="355">
        <v>3289.9460300000001</v>
      </c>
      <c r="O857" s="261">
        <v>3279.0160299999998</v>
      </c>
      <c r="P857" s="211">
        <v>0</v>
      </c>
      <c r="Q857" s="211">
        <v>0</v>
      </c>
      <c r="R857" s="113"/>
    </row>
    <row r="858" spans="2:18" s="178" customFormat="1" ht="13.5" customHeight="1">
      <c r="B858" s="783"/>
      <c r="C858" s="646"/>
      <c r="D858" s="646"/>
      <c r="E858" s="263" t="s">
        <v>19</v>
      </c>
      <c r="F858" s="184"/>
      <c r="G858" s="184"/>
      <c r="H858" s="313"/>
      <c r="I858" s="313"/>
      <c r="J858" s="414"/>
      <c r="K858" s="414"/>
      <c r="L858" s="458"/>
      <c r="M858" s="458"/>
      <c r="N858" s="355"/>
      <c r="O858" s="261"/>
      <c r="P858" s="203"/>
      <c r="Q858" s="203"/>
      <c r="R858" s="114"/>
    </row>
    <row r="859" spans="2:18" s="178" customFormat="1" ht="13.5" customHeight="1">
      <c r="B859" s="783"/>
      <c r="C859" s="646"/>
      <c r="D859" s="646"/>
      <c r="E859" s="263" t="s">
        <v>29</v>
      </c>
      <c r="F859" s="184"/>
      <c r="G859" s="184"/>
      <c r="H859" s="313">
        <v>0</v>
      </c>
      <c r="I859" s="313">
        <v>0</v>
      </c>
      <c r="J859" s="414">
        <v>0</v>
      </c>
      <c r="K859" s="414">
        <v>0</v>
      </c>
      <c r="L859" s="458">
        <v>0</v>
      </c>
      <c r="M859" s="458">
        <v>0</v>
      </c>
      <c r="N859" s="355">
        <v>0</v>
      </c>
      <c r="O859" s="261">
        <v>0</v>
      </c>
      <c r="P859" s="203">
        <v>0</v>
      </c>
      <c r="Q859" s="203">
        <v>0</v>
      </c>
      <c r="R859" s="114"/>
    </row>
    <row r="860" spans="2:18" s="178" customFormat="1" ht="13.5" customHeight="1">
      <c r="B860" s="783"/>
      <c r="C860" s="646"/>
      <c r="D860" s="646"/>
      <c r="E860" s="263" t="s">
        <v>20</v>
      </c>
      <c r="F860" s="184"/>
      <c r="G860" s="184"/>
      <c r="H860" s="313">
        <v>0</v>
      </c>
      <c r="I860" s="313">
        <v>0</v>
      </c>
      <c r="J860" s="414">
        <v>0</v>
      </c>
      <c r="K860" s="414">
        <v>0</v>
      </c>
      <c r="L860" s="458">
        <v>0</v>
      </c>
      <c r="M860" s="458">
        <v>0</v>
      </c>
      <c r="N860" s="355">
        <v>0</v>
      </c>
      <c r="O860" s="261">
        <v>0</v>
      </c>
      <c r="P860" s="203">
        <v>0</v>
      </c>
      <c r="Q860" s="203">
        <v>0</v>
      </c>
      <c r="R860" s="114"/>
    </row>
    <row r="861" spans="2:18" s="178" customFormat="1" ht="13.5" customHeight="1">
      <c r="B861" s="783"/>
      <c r="C861" s="646"/>
      <c r="D861" s="646"/>
      <c r="E861" s="263" t="s">
        <v>34</v>
      </c>
      <c r="F861" s="184"/>
      <c r="G861" s="184"/>
      <c r="H861" s="313"/>
      <c r="I861" s="313"/>
      <c r="J861" s="414"/>
      <c r="K861" s="414"/>
      <c r="L861" s="458"/>
      <c r="M861" s="458"/>
      <c r="N861" s="355"/>
      <c r="O861" s="261"/>
      <c r="P861" s="203"/>
      <c r="Q861" s="203"/>
      <c r="R861" s="114"/>
    </row>
    <row r="862" spans="2:18" s="178" customFormat="1" ht="13.5" customHeight="1">
      <c r="B862" s="783"/>
      <c r="C862" s="646"/>
      <c r="D862" s="646"/>
      <c r="E862" s="263" t="s">
        <v>70</v>
      </c>
      <c r="F862" s="184"/>
      <c r="G862" s="184"/>
      <c r="H862" s="313">
        <v>2354.0239999999999</v>
      </c>
      <c r="I862" s="313">
        <v>1319.0239999999999</v>
      </c>
      <c r="J862" s="184">
        <v>2354.0239999999999</v>
      </c>
      <c r="K862" s="264">
        <v>1319.0239999999999</v>
      </c>
      <c r="L862" s="264">
        <v>2934.9739</v>
      </c>
      <c r="M862" s="264">
        <v>1394.0239999999999</v>
      </c>
      <c r="N862" s="355">
        <v>3289.9460300000001</v>
      </c>
      <c r="O862" s="261">
        <v>3279.0160299999998</v>
      </c>
      <c r="P862" s="203">
        <v>0</v>
      </c>
      <c r="Q862" s="203">
        <v>0</v>
      </c>
      <c r="R862" s="114"/>
    </row>
    <row r="863" spans="2:18" s="178" customFormat="1" ht="13.5" customHeight="1" thickBot="1">
      <c r="B863" s="784"/>
      <c r="C863" s="748"/>
      <c r="D863" s="748"/>
      <c r="E863" s="282" t="s">
        <v>21</v>
      </c>
      <c r="F863" s="194"/>
      <c r="G863" s="194"/>
      <c r="H863" s="315"/>
      <c r="I863" s="315"/>
      <c r="J863" s="415"/>
      <c r="K863" s="415"/>
      <c r="L863" s="459"/>
      <c r="M863" s="459"/>
      <c r="N863" s="513"/>
      <c r="O863" s="294"/>
      <c r="P863" s="210"/>
      <c r="Q863" s="210"/>
      <c r="R863" s="115"/>
    </row>
    <row r="864" spans="2:18" ht="13.5" customHeight="1">
      <c r="B864" s="781"/>
      <c r="C864" s="759" t="s">
        <v>825</v>
      </c>
      <c r="D864" s="757" t="s">
        <v>326</v>
      </c>
      <c r="E864" s="279" t="s">
        <v>18</v>
      </c>
      <c r="F864" s="197"/>
      <c r="G864" s="197"/>
      <c r="H864" s="312">
        <v>35619.970999999998</v>
      </c>
      <c r="I864" s="312">
        <v>34669.983560000001</v>
      </c>
      <c r="J864" s="184">
        <v>103084.534</v>
      </c>
      <c r="K864" s="264">
        <v>99074.370339999994</v>
      </c>
      <c r="L864" s="264">
        <v>129251.16108000001</v>
      </c>
      <c r="M864" s="264">
        <v>123554.39303000001</v>
      </c>
      <c r="N864" s="355">
        <v>169472.71040000001</v>
      </c>
      <c r="O864" s="261">
        <v>169472.71040000001</v>
      </c>
      <c r="P864" s="211">
        <v>175038.8</v>
      </c>
      <c r="Q864" s="211">
        <v>175038.8</v>
      </c>
      <c r="R864" s="113"/>
    </row>
    <row r="865" spans="2:18" ht="13.5" customHeight="1">
      <c r="B865" s="782"/>
      <c r="C865" s="760"/>
      <c r="D865" s="758"/>
      <c r="E865" s="263" t="s">
        <v>19</v>
      </c>
      <c r="F865" s="184"/>
      <c r="G865" s="184"/>
      <c r="H865" s="313"/>
      <c r="I865" s="313"/>
      <c r="J865" s="414"/>
      <c r="K865" s="414"/>
      <c r="L865" s="458"/>
      <c r="M865" s="458"/>
      <c r="N865" s="355"/>
      <c r="O865" s="261"/>
      <c r="P865" s="203"/>
      <c r="Q865" s="203"/>
      <c r="R865" s="114"/>
    </row>
    <row r="866" spans="2:18" ht="13.5" customHeight="1">
      <c r="B866" s="782"/>
      <c r="C866" s="760"/>
      <c r="D866" s="758"/>
      <c r="E866" s="263" t="s">
        <v>29</v>
      </c>
      <c r="F866" s="184"/>
      <c r="G866" s="184"/>
      <c r="H866" s="313">
        <v>0</v>
      </c>
      <c r="I866" s="313">
        <v>0</v>
      </c>
      <c r="J866" s="414">
        <v>0</v>
      </c>
      <c r="K866" s="414">
        <v>0</v>
      </c>
      <c r="L866" s="458">
        <v>0</v>
      </c>
      <c r="M866" s="458">
        <v>0</v>
      </c>
      <c r="N866" s="355">
        <v>0</v>
      </c>
      <c r="O866" s="261">
        <v>0</v>
      </c>
      <c r="P866" s="203">
        <v>0</v>
      </c>
      <c r="Q866" s="203">
        <v>0</v>
      </c>
      <c r="R866" s="114"/>
    </row>
    <row r="867" spans="2:18" ht="13.5" customHeight="1">
      <c r="B867" s="782"/>
      <c r="C867" s="760"/>
      <c r="D867" s="758"/>
      <c r="E867" s="263" t="s">
        <v>20</v>
      </c>
      <c r="F867" s="184"/>
      <c r="G867" s="184"/>
      <c r="H867" s="313">
        <v>35619.970999999998</v>
      </c>
      <c r="I867" s="313">
        <v>34669.983560000001</v>
      </c>
      <c r="J867" s="184">
        <v>103084.534</v>
      </c>
      <c r="K867" s="264">
        <v>99074.370339999994</v>
      </c>
      <c r="L867" s="264">
        <v>129251.16108000001</v>
      </c>
      <c r="M867" s="264">
        <v>123554.39303000001</v>
      </c>
      <c r="N867" s="355">
        <v>169472.71040000001</v>
      </c>
      <c r="O867" s="261">
        <v>169472.71040000001</v>
      </c>
      <c r="P867" s="203">
        <v>175038.8</v>
      </c>
      <c r="Q867" s="203">
        <v>175038.8</v>
      </c>
      <c r="R867" s="114"/>
    </row>
    <row r="868" spans="2:18" ht="13.5" customHeight="1">
      <c r="B868" s="782"/>
      <c r="C868" s="760"/>
      <c r="D868" s="758"/>
      <c r="E868" s="263" t="s">
        <v>34</v>
      </c>
      <c r="F868" s="184"/>
      <c r="G868" s="184"/>
      <c r="H868" s="313"/>
      <c r="I868" s="313"/>
      <c r="J868" s="414"/>
      <c r="K868" s="414"/>
      <c r="L868" s="458"/>
      <c r="M868" s="458"/>
      <c r="N868" s="355"/>
      <c r="O868" s="261"/>
      <c r="P868" s="203"/>
      <c r="Q868" s="203"/>
      <c r="R868" s="114"/>
    </row>
    <row r="869" spans="2:18" ht="13.5" customHeight="1">
      <c r="B869" s="782"/>
      <c r="C869" s="760"/>
      <c r="D869" s="758"/>
      <c r="E869" s="263" t="s">
        <v>70</v>
      </c>
      <c r="F869" s="184"/>
      <c r="G869" s="184"/>
      <c r="H869" s="313">
        <v>0</v>
      </c>
      <c r="I869" s="313">
        <v>0</v>
      </c>
      <c r="J869" s="414">
        <v>0</v>
      </c>
      <c r="K869" s="414">
        <v>0</v>
      </c>
      <c r="L869" s="458">
        <v>0</v>
      </c>
      <c r="M869" s="458">
        <v>0</v>
      </c>
      <c r="N869" s="355">
        <v>0</v>
      </c>
      <c r="O869" s="261">
        <v>0</v>
      </c>
      <c r="P869" s="203">
        <v>0</v>
      </c>
      <c r="Q869" s="203">
        <v>0</v>
      </c>
      <c r="R869" s="114"/>
    </row>
    <row r="870" spans="2:18" ht="13.5" customHeight="1" thickBot="1">
      <c r="B870" s="782"/>
      <c r="C870" s="760"/>
      <c r="D870" s="758"/>
      <c r="E870" s="282" t="s">
        <v>21</v>
      </c>
      <c r="F870" s="194"/>
      <c r="G870" s="194"/>
      <c r="H870" s="315"/>
      <c r="I870" s="315"/>
      <c r="J870" s="415"/>
      <c r="K870" s="415"/>
      <c r="L870" s="459"/>
      <c r="M870" s="459"/>
      <c r="N870" s="513"/>
      <c r="O870" s="294"/>
      <c r="P870" s="210"/>
      <c r="Q870" s="210"/>
      <c r="R870" s="115"/>
    </row>
    <row r="871" spans="2:18" s="178" customFormat="1" ht="13.5" customHeight="1">
      <c r="B871" s="783"/>
      <c r="C871" s="646"/>
      <c r="D871" s="646"/>
      <c r="E871" s="279" t="s">
        <v>18</v>
      </c>
      <c r="F871" s="197"/>
      <c r="G871" s="197"/>
      <c r="H871" s="312">
        <v>32.097499999999997</v>
      </c>
      <c r="I871" s="312">
        <v>32.097499999999997</v>
      </c>
      <c r="J871" s="184">
        <v>295.87144999999998</v>
      </c>
      <c r="K871" s="264">
        <v>295.87144999999998</v>
      </c>
      <c r="L871" s="264">
        <v>7390.3954199999998</v>
      </c>
      <c r="M871" s="264">
        <v>7390.3954199999998</v>
      </c>
      <c r="N871" s="355">
        <v>10088.489600000001</v>
      </c>
      <c r="O871" s="261">
        <v>10088.373519999999</v>
      </c>
      <c r="P871" s="211">
        <v>0</v>
      </c>
      <c r="Q871" s="211">
        <v>0</v>
      </c>
      <c r="R871" s="113"/>
    </row>
    <row r="872" spans="2:18" s="178" customFormat="1" ht="13.5" customHeight="1">
      <c r="B872" s="783"/>
      <c r="C872" s="646"/>
      <c r="D872" s="646"/>
      <c r="E872" s="263" t="s">
        <v>19</v>
      </c>
      <c r="F872" s="184"/>
      <c r="G872" s="184"/>
      <c r="H872" s="313"/>
      <c r="I872" s="313"/>
      <c r="J872" s="414"/>
      <c r="K872" s="414"/>
      <c r="L872" s="458"/>
      <c r="M872" s="458"/>
      <c r="N872" s="355"/>
      <c r="O872" s="261"/>
      <c r="P872" s="203"/>
      <c r="Q872" s="203"/>
      <c r="R872" s="114"/>
    </row>
    <row r="873" spans="2:18" s="178" customFormat="1" ht="13.5" customHeight="1">
      <c r="B873" s="783"/>
      <c r="C873" s="646"/>
      <c r="D873" s="646"/>
      <c r="E873" s="263" t="s">
        <v>29</v>
      </c>
      <c r="F873" s="184"/>
      <c r="G873" s="184"/>
      <c r="H873" s="313">
        <v>0</v>
      </c>
      <c r="I873" s="313">
        <v>0</v>
      </c>
      <c r="J873" s="414">
        <v>0</v>
      </c>
      <c r="K873" s="414">
        <v>0</v>
      </c>
      <c r="L873" s="458">
        <v>0</v>
      </c>
      <c r="M873" s="458">
        <v>0</v>
      </c>
      <c r="N873" s="355">
        <v>0</v>
      </c>
      <c r="O873" s="261">
        <v>0</v>
      </c>
      <c r="P873" s="203">
        <v>0</v>
      </c>
      <c r="Q873" s="203">
        <v>0</v>
      </c>
      <c r="R873" s="114"/>
    </row>
    <row r="874" spans="2:18" s="178" customFormat="1" ht="13.5" customHeight="1">
      <c r="B874" s="783"/>
      <c r="C874" s="646"/>
      <c r="D874" s="646"/>
      <c r="E874" s="263" t="s">
        <v>20</v>
      </c>
      <c r="F874" s="184"/>
      <c r="G874" s="184"/>
      <c r="H874" s="313">
        <v>32.097499999999997</v>
      </c>
      <c r="I874" s="313">
        <v>32.097499999999997</v>
      </c>
      <c r="J874" s="184">
        <v>295.87144999999998</v>
      </c>
      <c r="K874" s="264">
        <v>295.87144999999998</v>
      </c>
      <c r="L874" s="264">
        <v>7390.3954199999998</v>
      </c>
      <c r="M874" s="264">
        <v>7390.3954199999998</v>
      </c>
      <c r="N874" s="355">
        <v>10088.489600000001</v>
      </c>
      <c r="O874" s="261">
        <v>10088.373519999999</v>
      </c>
      <c r="P874" s="203">
        <v>0</v>
      </c>
      <c r="Q874" s="203">
        <v>0</v>
      </c>
      <c r="R874" s="114"/>
    </row>
    <row r="875" spans="2:18" s="178" customFormat="1" ht="13.5" customHeight="1">
      <c r="B875" s="783"/>
      <c r="C875" s="646"/>
      <c r="D875" s="646"/>
      <c r="E875" s="263" t="s">
        <v>34</v>
      </c>
      <c r="F875" s="184"/>
      <c r="G875" s="184"/>
      <c r="H875" s="313"/>
      <c r="I875" s="313"/>
      <c r="J875" s="414"/>
      <c r="K875" s="414"/>
      <c r="L875" s="458"/>
      <c r="M875" s="458"/>
      <c r="N875" s="355"/>
      <c r="O875" s="261"/>
      <c r="P875" s="203"/>
      <c r="Q875" s="203"/>
      <c r="R875" s="114"/>
    </row>
    <row r="876" spans="2:18" s="178" customFormat="1" ht="13.5" customHeight="1">
      <c r="B876" s="783"/>
      <c r="C876" s="646"/>
      <c r="D876" s="646"/>
      <c r="E876" s="263" t="s">
        <v>70</v>
      </c>
      <c r="F876" s="184"/>
      <c r="G876" s="184"/>
      <c r="H876" s="313">
        <v>0</v>
      </c>
      <c r="I876" s="313">
        <v>0</v>
      </c>
      <c r="J876" s="414">
        <v>0</v>
      </c>
      <c r="K876" s="414">
        <v>0</v>
      </c>
      <c r="L876" s="458">
        <v>0</v>
      </c>
      <c r="M876" s="458">
        <v>0</v>
      </c>
      <c r="N876" s="355">
        <v>0</v>
      </c>
      <c r="O876" s="261">
        <v>0</v>
      </c>
      <c r="P876" s="203">
        <v>0</v>
      </c>
      <c r="Q876" s="203">
        <v>0</v>
      </c>
      <c r="R876" s="114"/>
    </row>
    <row r="877" spans="2:18" s="178" customFormat="1" ht="13.5" customHeight="1" thickBot="1">
      <c r="B877" s="784"/>
      <c r="C877" s="748"/>
      <c r="D877" s="748"/>
      <c r="E877" s="282" t="s">
        <v>21</v>
      </c>
      <c r="F877" s="194"/>
      <c r="G877" s="194"/>
      <c r="H877" s="315"/>
      <c r="I877" s="315"/>
      <c r="J877" s="415"/>
      <c r="K877" s="415"/>
      <c r="L877" s="459"/>
      <c r="M877" s="459"/>
      <c r="N877" s="513"/>
      <c r="O877" s="294"/>
      <c r="P877" s="210"/>
      <c r="Q877" s="210"/>
      <c r="R877" s="115"/>
    </row>
    <row r="878" spans="2:18" ht="13.5" customHeight="1">
      <c r="B878" s="781"/>
      <c r="C878" s="759" t="s">
        <v>390</v>
      </c>
      <c r="D878" s="757" t="s">
        <v>490</v>
      </c>
      <c r="E878" s="279" t="s">
        <v>18</v>
      </c>
      <c r="F878" s="197"/>
      <c r="G878" s="197"/>
      <c r="H878" s="312">
        <v>1759.7059999999999</v>
      </c>
      <c r="I878" s="312">
        <v>1703</v>
      </c>
      <c r="J878" s="184">
        <v>4619.7060000000001</v>
      </c>
      <c r="K878" s="264">
        <v>3503</v>
      </c>
      <c r="L878" s="264">
        <v>5569.7060000000001</v>
      </c>
      <c r="M878" s="264">
        <v>4553</v>
      </c>
      <c r="N878" s="355">
        <v>8396.2999999999993</v>
      </c>
      <c r="O878" s="261">
        <v>6701.5175499999996</v>
      </c>
      <c r="P878" s="211">
        <v>93871</v>
      </c>
      <c r="Q878" s="211">
        <v>9387.1</v>
      </c>
      <c r="R878" s="113"/>
    </row>
    <row r="879" spans="2:18" ht="13.5" customHeight="1">
      <c r="B879" s="782"/>
      <c r="C879" s="760"/>
      <c r="D879" s="758"/>
      <c r="E879" s="263" t="s">
        <v>19</v>
      </c>
      <c r="F879" s="184"/>
      <c r="G879" s="184"/>
      <c r="H879" s="313"/>
      <c r="I879" s="313"/>
      <c r="J879" s="414"/>
      <c r="K879" s="414"/>
      <c r="L879" s="458"/>
      <c r="M879" s="458"/>
      <c r="N879" s="355"/>
      <c r="O879" s="261"/>
      <c r="P879" s="203"/>
      <c r="Q879" s="203"/>
      <c r="R879" s="114"/>
    </row>
    <row r="880" spans="2:18" ht="13.5" customHeight="1">
      <c r="B880" s="782"/>
      <c r="C880" s="760"/>
      <c r="D880" s="758"/>
      <c r="E880" s="263" t="s">
        <v>29</v>
      </c>
      <c r="F880" s="184"/>
      <c r="G880" s="184"/>
      <c r="H880" s="313">
        <v>0</v>
      </c>
      <c r="I880" s="313">
        <v>0</v>
      </c>
      <c r="J880" s="414">
        <v>0</v>
      </c>
      <c r="K880" s="414">
        <v>0</v>
      </c>
      <c r="L880" s="458">
        <v>0</v>
      </c>
      <c r="M880" s="458">
        <v>0</v>
      </c>
      <c r="N880" s="355">
        <v>0</v>
      </c>
      <c r="O880" s="261">
        <v>0</v>
      </c>
      <c r="P880" s="203">
        <v>0</v>
      </c>
      <c r="Q880" s="203">
        <v>0</v>
      </c>
      <c r="R880" s="114"/>
    </row>
    <row r="881" spans="2:18" ht="13.5" customHeight="1">
      <c r="B881" s="782"/>
      <c r="C881" s="760"/>
      <c r="D881" s="758"/>
      <c r="E881" s="263" t="s">
        <v>20</v>
      </c>
      <c r="F881" s="184"/>
      <c r="G881" s="184"/>
      <c r="H881" s="313">
        <v>1759.7059999999999</v>
      </c>
      <c r="I881" s="313">
        <v>1703</v>
      </c>
      <c r="J881" s="184">
        <v>4619.7060000000001</v>
      </c>
      <c r="K881" s="264">
        <v>3503</v>
      </c>
      <c r="L881" s="264">
        <v>5569.7060000000001</v>
      </c>
      <c r="M881" s="264">
        <v>4553</v>
      </c>
      <c r="N881" s="355">
        <v>8396.2999999999993</v>
      </c>
      <c r="O881" s="261">
        <v>6701.5175499999996</v>
      </c>
      <c r="P881" s="203">
        <v>9387.1</v>
      </c>
      <c r="Q881" s="203">
        <v>9387.1</v>
      </c>
      <c r="R881" s="114"/>
    </row>
    <row r="882" spans="2:18" ht="13.5" customHeight="1">
      <c r="B882" s="782"/>
      <c r="C882" s="760"/>
      <c r="D882" s="758"/>
      <c r="E882" s="263" t="s">
        <v>34</v>
      </c>
      <c r="F882" s="184"/>
      <c r="G882" s="184"/>
      <c r="H882" s="313"/>
      <c r="I882" s="313"/>
      <c r="J882" s="414"/>
      <c r="K882" s="414"/>
      <c r="L882" s="458"/>
      <c r="M882" s="458"/>
      <c r="N882" s="355"/>
      <c r="O882" s="261"/>
      <c r="P882" s="203"/>
      <c r="Q882" s="203"/>
      <c r="R882" s="114"/>
    </row>
    <row r="883" spans="2:18" ht="13.5" customHeight="1">
      <c r="B883" s="782"/>
      <c r="C883" s="760"/>
      <c r="D883" s="758"/>
      <c r="E883" s="263" t="s">
        <v>70</v>
      </c>
      <c r="F883" s="184"/>
      <c r="G883" s="184"/>
      <c r="H883" s="313">
        <v>0</v>
      </c>
      <c r="I883" s="313">
        <v>0</v>
      </c>
      <c r="J883" s="414">
        <v>0</v>
      </c>
      <c r="K883" s="414">
        <v>0</v>
      </c>
      <c r="L883" s="458">
        <v>0</v>
      </c>
      <c r="M883" s="458">
        <v>0</v>
      </c>
      <c r="N883" s="355">
        <v>0</v>
      </c>
      <c r="O883" s="261">
        <v>0</v>
      </c>
      <c r="P883" s="203">
        <v>0</v>
      </c>
      <c r="Q883" s="203">
        <v>0</v>
      </c>
      <c r="R883" s="114"/>
    </row>
    <row r="884" spans="2:18" ht="13.5" customHeight="1" thickBot="1">
      <c r="B884" s="797"/>
      <c r="C884" s="809"/>
      <c r="D884" s="772"/>
      <c r="E884" s="282" t="s">
        <v>21</v>
      </c>
      <c r="F884" s="194"/>
      <c r="G884" s="194"/>
      <c r="H884" s="315"/>
      <c r="I884" s="315"/>
      <c r="J884" s="415"/>
      <c r="K884" s="415"/>
      <c r="L884" s="459"/>
      <c r="M884" s="459"/>
      <c r="N884" s="513"/>
      <c r="O884" s="294"/>
      <c r="P884" s="210"/>
      <c r="Q884" s="210"/>
      <c r="R884" s="115"/>
    </row>
    <row r="885" spans="2:18" ht="13.5" customHeight="1">
      <c r="B885" s="781"/>
      <c r="C885" s="759" t="s">
        <v>391</v>
      </c>
      <c r="D885" s="757" t="s">
        <v>327</v>
      </c>
      <c r="E885" s="529" t="s">
        <v>18</v>
      </c>
      <c r="F885" s="197"/>
      <c r="G885" s="197"/>
      <c r="H885" s="520">
        <v>18695.889759999998</v>
      </c>
      <c r="I885" s="520">
        <v>12305.552</v>
      </c>
      <c r="J885" s="197">
        <v>38888.59362</v>
      </c>
      <c r="K885" s="353">
        <v>29996.748060000002</v>
      </c>
      <c r="L885" s="353">
        <v>56478.694940000001</v>
      </c>
      <c r="M885" s="353">
        <v>45652.05934</v>
      </c>
      <c r="N885" s="356">
        <v>66084.543220000007</v>
      </c>
      <c r="O885" s="351">
        <v>65467.339139999996</v>
      </c>
      <c r="P885" s="211">
        <v>63358.50462</v>
      </c>
      <c r="Q885" s="211">
        <v>63358.50462</v>
      </c>
      <c r="R885" s="113"/>
    </row>
    <row r="886" spans="2:18" ht="13.5" customHeight="1">
      <c r="B886" s="782"/>
      <c r="C886" s="760"/>
      <c r="D886" s="758"/>
      <c r="E886" s="527" t="s">
        <v>19</v>
      </c>
      <c r="F886" s="184"/>
      <c r="G886" s="184"/>
      <c r="H886" s="521"/>
      <c r="I886" s="521"/>
      <c r="J886" s="521"/>
      <c r="K886" s="521"/>
      <c r="L886" s="458"/>
      <c r="M886" s="458"/>
      <c r="N886" s="355"/>
      <c r="O886" s="261"/>
      <c r="P886" s="203"/>
      <c r="Q886" s="203"/>
      <c r="R886" s="114"/>
    </row>
    <row r="887" spans="2:18" ht="13.5" customHeight="1">
      <c r="B887" s="782"/>
      <c r="C887" s="760"/>
      <c r="D887" s="758"/>
      <c r="E887" s="527" t="s">
        <v>29</v>
      </c>
      <c r="F887" s="184"/>
      <c r="G887" s="184"/>
      <c r="H887" s="521">
        <v>0</v>
      </c>
      <c r="I887" s="521">
        <v>0</v>
      </c>
      <c r="J887" s="521">
        <v>0</v>
      </c>
      <c r="K887" s="521">
        <v>0</v>
      </c>
      <c r="L887" s="458">
        <v>0</v>
      </c>
      <c r="M887" s="458">
        <v>0</v>
      </c>
      <c r="N887" s="355">
        <v>0</v>
      </c>
      <c r="O887" s="261">
        <v>0</v>
      </c>
      <c r="P887" s="203">
        <v>0</v>
      </c>
      <c r="Q887" s="203">
        <v>0</v>
      </c>
      <c r="R887" s="114"/>
    </row>
    <row r="888" spans="2:18" ht="13.5" customHeight="1">
      <c r="B888" s="782"/>
      <c r="C888" s="760"/>
      <c r="D888" s="758"/>
      <c r="E888" s="527" t="s">
        <v>20</v>
      </c>
      <c r="F888" s="184"/>
      <c r="G888" s="184"/>
      <c r="H888" s="521">
        <v>0</v>
      </c>
      <c r="I888" s="521">
        <v>0</v>
      </c>
      <c r="J888" s="521">
        <v>0</v>
      </c>
      <c r="K888" s="521">
        <v>0</v>
      </c>
      <c r="L888" s="458">
        <v>0</v>
      </c>
      <c r="M888" s="458">
        <v>0</v>
      </c>
      <c r="N888" s="355">
        <v>0</v>
      </c>
      <c r="O888" s="261">
        <v>0</v>
      </c>
      <c r="P888" s="203">
        <v>0</v>
      </c>
      <c r="Q888" s="203">
        <v>0</v>
      </c>
      <c r="R888" s="114"/>
    </row>
    <row r="889" spans="2:18" ht="13.5" customHeight="1">
      <c r="B889" s="782"/>
      <c r="C889" s="760"/>
      <c r="D889" s="758"/>
      <c r="E889" s="527" t="s">
        <v>34</v>
      </c>
      <c r="F889" s="184"/>
      <c r="G889" s="184"/>
      <c r="H889" s="521"/>
      <c r="I889" s="521"/>
      <c r="J889" s="521"/>
      <c r="K889" s="521"/>
      <c r="L889" s="458"/>
      <c r="M889" s="458"/>
      <c r="N889" s="355"/>
      <c r="O889" s="261"/>
      <c r="P889" s="203"/>
      <c r="Q889" s="203"/>
      <c r="R889" s="114"/>
    </row>
    <row r="890" spans="2:18" ht="13.5" customHeight="1">
      <c r="B890" s="782"/>
      <c r="C890" s="760"/>
      <c r="D890" s="758"/>
      <c r="E890" s="527" t="s">
        <v>70</v>
      </c>
      <c r="F890" s="184"/>
      <c r="G890" s="184"/>
      <c r="H890" s="521">
        <v>18695.889759999998</v>
      </c>
      <c r="I890" s="521">
        <v>12305.552</v>
      </c>
      <c r="J890" s="184">
        <v>38888.59362</v>
      </c>
      <c r="K890" s="264">
        <v>29996.748060000002</v>
      </c>
      <c r="L890" s="264">
        <v>56478.694940000001</v>
      </c>
      <c r="M890" s="264">
        <v>45652.05934</v>
      </c>
      <c r="N890" s="355">
        <v>66084.543220000007</v>
      </c>
      <c r="O890" s="261">
        <v>65467.339139999996</v>
      </c>
      <c r="P890" s="203">
        <v>63358.50462</v>
      </c>
      <c r="Q890" s="203">
        <v>63358.50462</v>
      </c>
      <c r="R890" s="114"/>
    </row>
    <row r="891" spans="2:18" ht="13.5" customHeight="1" thickBot="1">
      <c r="B891" s="782"/>
      <c r="C891" s="760"/>
      <c r="D891" s="758"/>
      <c r="E891" s="528" t="s">
        <v>21</v>
      </c>
      <c r="F891" s="194"/>
      <c r="G891" s="194"/>
      <c r="H891" s="522"/>
      <c r="I891" s="522"/>
      <c r="J891" s="522"/>
      <c r="K891" s="522"/>
      <c r="L891" s="459"/>
      <c r="M891" s="459"/>
      <c r="N891" s="513"/>
      <c r="O891" s="294"/>
      <c r="P891" s="210"/>
      <c r="Q891" s="210"/>
      <c r="R891" s="115"/>
    </row>
    <row r="892" spans="2:18" s="178" customFormat="1" ht="13.5" customHeight="1">
      <c r="B892" s="783"/>
      <c r="C892" s="646"/>
      <c r="D892" s="646"/>
      <c r="E892" s="529" t="s">
        <v>18</v>
      </c>
      <c r="F892" s="197"/>
      <c r="G892" s="197"/>
      <c r="H892" s="520">
        <v>908.92</v>
      </c>
      <c r="I892" s="520">
        <v>488.92</v>
      </c>
      <c r="J892" s="184">
        <v>1550.08</v>
      </c>
      <c r="K892" s="264">
        <v>497.08</v>
      </c>
      <c r="L892" s="264">
        <v>3096.68</v>
      </c>
      <c r="M892" s="264">
        <v>527.08000000000004</v>
      </c>
      <c r="N892" s="355">
        <v>2704.4769999999999</v>
      </c>
      <c r="O892" s="261">
        <v>2704.4769999999999</v>
      </c>
      <c r="P892" s="211">
        <v>0</v>
      </c>
      <c r="Q892" s="211">
        <v>0</v>
      </c>
      <c r="R892" s="113"/>
    </row>
    <row r="893" spans="2:18" s="178" customFormat="1" ht="13.5" customHeight="1">
      <c r="B893" s="783"/>
      <c r="C893" s="646"/>
      <c r="D893" s="646"/>
      <c r="E893" s="527" t="s">
        <v>19</v>
      </c>
      <c r="F893" s="184"/>
      <c r="G893" s="184"/>
      <c r="H893" s="521"/>
      <c r="I893" s="521"/>
      <c r="J893" s="521"/>
      <c r="K893" s="521"/>
      <c r="L893" s="458"/>
      <c r="M893" s="458"/>
      <c r="N893" s="355"/>
      <c r="O893" s="261"/>
      <c r="P893" s="203"/>
      <c r="Q893" s="203"/>
      <c r="R893" s="114"/>
    </row>
    <row r="894" spans="2:18" s="178" customFormat="1" ht="13.5" customHeight="1">
      <c r="B894" s="783"/>
      <c r="C894" s="646"/>
      <c r="D894" s="646"/>
      <c r="E894" s="527" t="s">
        <v>29</v>
      </c>
      <c r="F894" s="184"/>
      <c r="G894" s="184"/>
      <c r="H894" s="521">
        <v>0</v>
      </c>
      <c r="I894" s="521">
        <v>0</v>
      </c>
      <c r="J894" s="521">
        <v>0</v>
      </c>
      <c r="K894" s="521">
        <v>0</v>
      </c>
      <c r="L894" s="458">
        <v>0</v>
      </c>
      <c r="M894" s="458">
        <v>0</v>
      </c>
      <c r="N894" s="355">
        <v>0</v>
      </c>
      <c r="O894" s="261">
        <v>0</v>
      </c>
      <c r="P894" s="203">
        <v>0</v>
      </c>
      <c r="Q894" s="203">
        <v>0</v>
      </c>
      <c r="R894" s="114"/>
    </row>
    <row r="895" spans="2:18" s="178" customFormat="1" ht="13.5" customHeight="1">
      <c r="B895" s="783"/>
      <c r="C895" s="646"/>
      <c r="D895" s="646"/>
      <c r="E895" s="527" t="s">
        <v>20</v>
      </c>
      <c r="F895" s="184"/>
      <c r="G895" s="184"/>
      <c r="H895" s="521">
        <v>0</v>
      </c>
      <c r="I895" s="521">
        <v>0</v>
      </c>
      <c r="J895" s="521">
        <v>0</v>
      </c>
      <c r="K895" s="521">
        <v>0</v>
      </c>
      <c r="L895" s="458">
        <v>0</v>
      </c>
      <c r="M895" s="458">
        <v>0</v>
      </c>
      <c r="N895" s="355">
        <v>0</v>
      </c>
      <c r="O895" s="261">
        <v>0</v>
      </c>
      <c r="P895" s="203">
        <v>0</v>
      </c>
      <c r="Q895" s="203">
        <v>0</v>
      </c>
      <c r="R895" s="114"/>
    </row>
    <row r="896" spans="2:18" s="178" customFormat="1" ht="13.5" customHeight="1">
      <c r="B896" s="783"/>
      <c r="C896" s="646"/>
      <c r="D896" s="646"/>
      <c r="E896" s="527" t="s">
        <v>34</v>
      </c>
      <c r="F896" s="184"/>
      <c r="G896" s="184"/>
      <c r="H896" s="521"/>
      <c r="I896" s="521"/>
      <c r="J896" s="521"/>
      <c r="K896" s="521"/>
      <c r="L896" s="458"/>
      <c r="M896" s="458"/>
      <c r="N896" s="355"/>
      <c r="O896" s="261"/>
      <c r="P896" s="203"/>
      <c r="Q896" s="203"/>
      <c r="R896" s="114"/>
    </row>
    <row r="897" spans="1:18" s="178" customFormat="1" ht="13.5" customHeight="1">
      <c r="B897" s="783"/>
      <c r="C897" s="646"/>
      <c r="D897" s="646"/>
      <c r="E897" s="527" t="s">
        <v>70</v>
      </c>
      <c r="F897" s="184"/>
      <c r="G897" s="184"/>
      <c r="H897" s="521">
        <v>908.92</v>
      </c>
      <c r="I897" s="521">
        <v>488.92</v>
      </c>
      <c r="J897" s="184">
        <v>1550.08</v>
      </c>
      <c r="K897" s="264">
        <v>497.08</v>
      </c>
      <c r="L897" s="264">
        <v>3096.68</v>
      </c>
      <c r="M897" s="264">
        <v>527.08000000000004</v>
      </c>
      <c r="N897" s="355">
        <v>2704.4769999999999</v>
      </c>
      <c r="O897" s="261">
        <v>2704.4769999999999</v>
      </c>
      <c r="P897" s="203">
        <v>0</v>
      </c>
      <c r="Q897" s="203">
        <v>0</v>
      </c>
      <c r="R897" s="114"/>
    </row>
    <row r="898" spans="1:18" s="178" customFormat="1" ht="13.5" customHeight="1" thickBot="1">
      <c r="B898" s="784"/>
      <c r="C898" s="748"/>
      <c r="D898" s="748"/>
      <c r="E898" s="528" t="s">
        <v>21</v>
      </c>
      <c r="F898" s="194"/>
      <c r="G898" s="194"/>
      <c r="H898" s="522"/>
      <c r="I898" s="522"/>
      <c r="J898" s="522"/>
      <c r="K898" s="522"/>
      <c r="L898" s="459"/>
      <c r="M898" s="459"/>
      <c r="N898" s="513"/>
      <c r="O898" s="294"/>
      <c r="P898" s="210"/>
      <c r="Q898" s="210"/>
      <c r="R898" s="115"/>
    </row>
    <row r="899" spans="1:18" ht="13.5" customHeight="1">
      <c r="A899" s="181"/>
      <c r="B899" s="878"/>
      <c r="C899" s="755" t="s">
        <v>440</v>
      </c>
      <c r="D899" s="757" t="s">
        <v>328</v>
      </c>
      <c r="E899" s="529" t="s">
        <v>18</v>
      </c>
      <c r="F899" s="197"/>
      <c r="G899" s="197"/>
      <c r="H899" s="520">
        <v>4978.2495399999998</v>
      </c>
      <c r="I899" s="520">
        <v>2935.4829500000001</v>
      </c>
      <c r="J899" s="197">
        <v>10499.98043</v>
      </c>
      <c r="K899" s="353">
        <v>7237.5343700000003</v>
      </c>
      <c r="L899" s="353">
        <v>15079.74454</v>
      </c>
      <c r="M899" s="353">
        <v>11881.06517</v>
      </c>
      <c r="N899" s="356">
        <v>17895.160899999999</v>
      </c>
      <c r="O899" s="351">
        <v>17321.437610000001</v>
      </c>
      <c r="P899" s="211">
        <v>19259.162</v>
      </c>
      <c r="Q899" s="211">
        <v>19259.162</v>
      </c>
      <c r="R899" s="113"/>
    </row>
    <row r="900" spans="1:18" ht="13.5" customHeight="1">
      <c r="A900" s="182"/>
      <c r="B900" s="696"/>
      <c r="C900" s="756"/>
      <c r="D900" s="758"/>
      <c r="E900" s="527" t="s">
        <v>19</v>
      </c>
      <c r="F900" s="184"/>
      <c r="G900" s="184"/>
      <c r="H900" s="521"/>
      <c r="I900" s="521"/>
      <c r="J900" s="521"/>
      <c r="K900" s="521"/>
      <c r="L900" s="458"/>
      <c r="M900" s="458"/>
      <c r="N900" s="355"/>
      <c r="O900" s="261"/>
      <c r="P900" s="203"/>
      <c r="Q900" s="203"/>
      <c r="R900" s="114"/>
    </row>
    <row r="901" spans="1:18" ht="13.5" customHeight="1">
      <c r="A901" s="182"/>
      <c r="B901" s="696"/>
      <c r="C901" s="756"/>
      <c r="D901" s="758"/>
      <c r="E901" s="527" t="s">
        <v>29</v>
      </c>
      <c r="F901" s="184"/>
      <c r="G901" s="184"/>
      <c r="H901" s="521">
        <v>0</v>
      </c>
      <c r="I901" s="521">
        <v>0</v>
      </c>
      <c r="J901" s="521">
        <v>0</v>
      </c>
      <c r="K901" s="521">
        <v>0</v>
      </c>
      <c r="L901" s="458">
        <v>0</v>
      </c>
      <c r="M901" s="458">
        <v>0</v>
      </c>
      <c r="N901" s="355">
        <v>0</v>
      </c>
      <c r="O901" s="261">
        <v>0</v>
      </c>
      <c r="P901" s="203">
        <v>0</v>
      </c>
      <c r="Q901" s="203">
        <v>0</v>
      </c>
      <c r="R901" s="114"/>
    </row>
    <row r="902" spans="1:18" ht="13.5" customHeight="1">
      <c r="A902" s="182"/>
      <c r="B902" s="696"/>
      <c r="C902" s="756"/>
      <c r="D902" s="758"/>
      <c r="E902" s="527" t="s">
        <v>20</v>
      </c>
      <c r="F902" s="184"/>
      <c r="G902" s="184"/>
      <c r="H902" s="521">
        <v>0</v>
      </c>
      <c r="I902" s="521">
        <v>0</v>
      </c>
      <c r="J902" s="521">
        <v>0</v>
      </c>
      <c r="K902" s="521">
        <v>0</v>
      </c>
      <c r="L902" s="458">
        <v>0</v>
      </c>
      <c r="M902" s="458">
        <v>0</v>
      </c>
      <c r="N902" s="355">
        <v>0</v>
      </c>
      <c r="O902" s="261">
        <v>0</v>
      </c>
      <c r="P902" s="203">
        <v>0</v>
      </c>
      <c r="Q902" s="203">
        <v>0</v>
      </c>
      <c r="R902" s="114"/>
    </row>
    <row r="903" spans="1:18" ht="13.5" customHeight="1">
      <c r="A903" s="182"/>
      <c r="B903" s="696"/>
      <c r="C903" s="756"/>
      <c r="D903" s="758"/>
      <c r="E903" s="527" t="s">
        <v>34</v>
      </c>
      <c r="F903" s="184"/>
      <c r="G903" s="184"/>
      <c r="H903" s="521"/>
      <c r="I903" s="521"/>
      <c r="J903" s="521"/>
      <c r="K903" s="521"/>
      <c r="L903" s="458"/>
      <c r="M903" s="458"/>
      <c r="N903" s="355"/>
      <c r="O903" s="261"/>
      <c r="P903" s="203"/>
      <c r="Q903" s="203"/>
      <c r="R903" s="114"/>
    </row>
    <row r="904" spans="1:18" ht="13.5" customHeight="1">
      <c r="A904" s="182"/>
      <c r="B904" s="696"/>
      <c r="C904" s="756"/>
      <c r="D904" s="758"/>
      <c r="E904" s="527" t="s">
        <v>70</v>
      </c>
      <c r="F904" s="184"/>
      <c r="G904" s="184"/>
      <c r="H904" s="521">
        <v>4978.2495399999998</v>
      </c>
      <c r="I904" s="521">
        <v>2935.4829500000001</v>
      </c>
      <c r="J904" s="184">
        <v>10499.98043</v>
      </c>
      <c r="K904" s="264">
        <v>7237.5343700000003</v>
      </c>
      <c r="L904" s="264">
        <v>15079.74454</v>
      </c>
      <c r="M904" s="264">
        <v>11881.06517</v>
      </c>
      <c r="N904" s="355">
        <v>17895.160899999999</v>
      </c>
      <c r="O904" s="261">
        <v>17321.437610000001</v>
      </c>
      <c r="P904" s="203">
        <v>19259.162</v>
      </c>
      <c r="Q904" s="203">
        <v>19259.162</v>
      </c>
      <c r="R904" s="114"/>
    </row>
    <row r="905" spans="1:18" ht="13.5" customHeight="1" thickBot="1">
      <c r="A905" s="182"/>
      <c r="B905" s="696"/>
      <c r="C905" s="756"/>
      <c r="D905" s="758"/>
      <c r="E905" s="528" t="s">
        <v>21</v>
      </c>
      <c r="F905" s="194"/>
      <c r="G905" s="194"/>
      <c r="H905" s="522"/>
      <c r="I905" s="522"/>
      <c r="J905" s="522"/>
      <c r="K905" s="522"/>
      <c r="L905" s="459"/>
      <c r="M905" s="459"/>
      <c r="N905" s="513"/>
      <c r="O905" s="294"/>
      <c r="P905" s="210"/>
      <c r="Q905" s="210"/>
      <c r="R905" s="115"/>
    </row>
    <row r="906" spans="1:18" s="178" customFormat="1" ht="13.5" customHeight="1">
      <c r="A906" s="182"/>
      <c r="B906" s="591"/>
      <c r="C906" s="591"/>
      <c r="D906" s="758"/>
      <c r="E906" s="529" t="s">
        <v>18</v>
      </c>
      <c r="F906" s="197"/>
      <c r="G906" s="197"/>
      <c r="H906" s="520">
        <v>924.5</v>
      </c>
      <c r="I906" s="520">
        <v>74</v>
      </c>
      <c r="J906" s="184">
        <v>1361.25</v>
      </c>
      <c r="K906" s="264">
        <v>245.804</v>
      </c>
      <c r="L906" s="264">
        <v>2468.1419999999998</v>
      </c>
      <c r="M906" s="264">
        <v>477.50925000000001</v>
      </c>
      <c r="N906" s="355">
        <v>2387.9225700000002</v>
      </c>
      <c r="O906" s="261">
        <v>2387.9225700000002</v>
      </c>
      <c r="P906" s="211">
        <v>0</v>
      </c>
      <c r="Q906" s="211">
        <v>0</v>
      </c>
      <c r="R906" s="113"/>
    </row>
    <row r="907" spans="1:18" s="178" customFormat="1" ht="13.5" customHeight="1">
      <c r="A907" s="182"/>
      <c r="B907" s="591"/>
      <c r="C907" s="591"/>
      <c r="D907" s="758"/>
      <c r="E907" s="527" t="s">
        <v>19</v>
      </c>
      <c r="F907" s="184"/>
      <c r="G907" s="184"/>
      <c r="H907" s="521"/>
      <c r="I907" s="521"/>
      <c r="J907" s="521"/>
      <c r="K907" s="521"/>
      <c r="L907" s="458"/>
      <c r="M907" s="458"/>
      <c r="N907" s="355"/>
      <c r="O907" s="261"/>
      <c r="P907" s="203"/>
      <c r="Q907" s="203"/>
      <c r="R907" s="114"/>
    </row>
    <row r="908" spans="1:18" s="178" customFormat="1" ht="13.5" customHeight="1">
      <c r="A908" s="182"/>
      <c r="B908" s="591"/>
      <c r="C908" s="591"/>
      <c r="D908" s="758"/>
      <c r="E908" s="527" t="s">
        <v>29</v>
      </c>
      <c r="F908" s="184"/>
      <c r="G908" s="184"/>
      <c r="H908" s="521">
        <v>0</v>
      </c>
      <c r="I908" s="521">
        <v>0</v>
      </c>
      <c r="J908" s="521">
        <v>0</v>
      </c>
      <c r="K908" s="521">
        <v>0</v>
      </c>
      <c r="L908" s="458">
        <v>0</v>
      </c>
      <c r="M908" s="458">
        <v>0</v>
      </c>
      <c r="N908" s="355">
        <v>0</v>
      </c>
      <c r="O908" s="261">
        <v>0</v>
      </c>
      <c r="P908" s="203">
        <v>0</v>
      </c>
      <c r="Q908" s="203">
        <v>0</v>
      </c>
      <c r="R908" s="114"/>
    </row>
    <row r="909" spans="1:18" s="178" customFormat="1" ht="13.5" customHeight="1">
      <c r="A909" s="182"/>
      <c r="B909" s="591"/>
      <c r="C909" s="591"/>
      <c r="D909" s="758"/>
      <c r="E909" s="527" t="s">
        <v>20</v>
      </c>
      <c r="F909" s="184"/>
      <c r="G909" s="184"/>
      <c r="H909" s="521">
        <v>0</v>
      </c>
      <c r="I909" s="521">
        <v>0</v>
      </c>
      <c r="J909" s="521">
        <v>0</v>
      </c>
      <c r="K909" s="521">
        <v>0</v>
      </c>
      <c r="L909" s="458">
        <v>0</v>
      </c>
      <c r="M909" s="458">
        <v>0</v>
      </c>
      <c r="N909" s="355">
        <v>0</v>
      </c>
      <c r="O909" s="261">
        <v>0</v>
      </c>
      <c r="P909" s="203">
        <v>0</v>
      </c>
      <c r="Q909" s="203">
        <v>0</v>
      </c>
      <c r="R909" s="114"/>
    </row>
    <row r="910" spans="1:18" s="178" customFormat="1" ht="13.5" customHeight="1">
      <c r="A910" s="182"/>
      <c r="B910" s="591"/>
      <c r="C910" s="591"/>
      <c r="D910" s="758"/>
      <c r="E910" s="527" t="s">
        <v>34</v>
      </c>
      <c r="F910" s="184"/>
      <c r="G910" s="184"/>
      <c r="H910" s="521"/>
      <c r="I910" s="521"/>
      <c r="J910" s="521"/>
      <c r="K910" s="521"/>
      <c r="L910" s="458"/>
      <c r="M910" s="458"/>
      <c r="N910" s="355"/>
      <c r="O910" s="261"/>
      <c r="P910" s="203"/>
      <c r="Q910" s="203"/>
      <c r="R910" s="114"/>
    </row>
    <row r="911" spans="1:18" s="178" customFormat="1" ht="13.5" customHeight="1">
      <c r="A911" s="182"/>
      <c r="B911" s="591"/>
      <c r="C911" s="591"/>
      <c r="D911" s="758"/>
      <c r="E911" s="527" t="s">
        <v>70</v>
      </c>
      <c r="F911" s="184"/>
      <c r="G911" s="184"/>
      <c r="H911" s="521">
        <v>924.5</v>
      </c>
      <c r="I911" s="521">
        <v>74</v>
      </c>
      <c r="J911" s="184">
        <v>1361.25</v>
      </c>
      <c r="K911" s="264">
        <v>245.804</v>
      </c>
      <c r="L911" s="264">
        <v>2468.1419999999998</v>
      </c>
      <c r="M911" s="264">
        <v>477.50925000000001</v>
      </c>
      <c r="N911" s="355">
        <v>2387.9225700000002</v>
      </c>
      <c r="O911" s="261">
        <v>2387.9225700000002</v>
      </c>
      <c r="P911" s="203">
        <v>0</v>
      </c>
      <c r="Q911" s="203">
        <v>0</v>
      </c>
      <c r="R911" s="114"/>
    </row>
    <row r="912" spans="1:18" s="178" customFormat="1" ht="13.5" customHeight="1" thickBot="1">
      <c r="A912" s="183"/>
      <c r="B912" s="754"/>
      <c r="C912" s="754"/>
      <c r="D912" s="772"/>
      <c r="E912" s="528" t="s">
        <v>21</v>
      </c>
      <c r="F912" s="194"/>
      <c r="G912" s="194"/>
      <c r="H912" s="522"/>
      <c r="I912" s="522"/>
      <c r="J912" s="522"/>
      <c r="K912" s="522"/>
      <c r="L912" s="459"/>
      <c r="M912" s="459"/>
      <c r="N912" s="513"/>
      <c r="O912" s="294"/>
      <c r="P912" s="210"/>
      <c r="Q912" s="210"/>
      <c r="R912" s="115"/>
    </row>
    <row r="913" spans="2:18" ht="13.5" customHeight="1">
      <c r="B913" s="773"/>
      <c r="C913" s="776" t="s">
        <v>441</v>
      </c>
      <c r="D913" s="758" t="s">
        <v>329</v>
      </c>
      <c r="E913" s="526" t="s">
        <v>18</v>
      </c>
      <c r="F913" s="195"/>
      <c r="G913" s="195"/>
      <c r="H913" s="535">
        <v>1630.31268</v>
      </c>
      <c r="I913" s="535">
        <v>702.82908999999995</v>
      </c>
      <c r="J913" s="195">
        <v>2843.9570899999999</v>
      </c>
      <c r="K913" s="354">
        <v>1871.28513</v>
      </c>
      <c r="L913" s="354">
        <v>4126.54565</v>
      </c>
      <c r="M913" s="354">
        <v>3228.6724100000001</v>
      </c>
      <c r="N913" s="357">
        <v>4551.1869399999996</v>
      </c>
      <c r="O913" s="352">
        <v>4540.8116499999996</v>
      </c>
      <c r="P913" s="205">
        <v>0</v>
      </c>
      <c r="Q913" s="205">
        <v>0</v>
      </c>
      <c r="R913" s="117"/>
    </row>
    <row r="914" spans="2:18" ht="13.5" customHeight="1">
      <c r="B914" s="774"/>
      <c r="C914" s="756"/>
      <c r="D914" s="758"/>
      <c r="E914" s="527" t="s">
        <v>19</v>
      </c>
      <c r="F914" s="184"/>
      <c r="G914" s="184"/>
      <c r="H914" s="521"/>
      <c r="I914" s="521"/>
      <c r="J914" s="521"/>
      <c r="K914" s="521"/>
      <c r="L914" s="458"/>
      <c r="M914" s="458"/>
      <c r="N914" s="355"/>
      <c r="O914" s="261"/>
      <c r="P914" s="203"/>
      <c r="Q914" s="203"/>
      <c r="R914" s="114"/>
    </row>
    <row r="915" spans="2:18" ht="13.5" customHeight="1">
      <c r="B915" s="774"/>
      <c r="C915" s="756"/>
      <c r="D915" s="758"/>
      <c r="E915" s="527" t="s">
        <v>29</v>
      </c>
      <c r="F915" s="184"/>
      <c r="G915" s="184"/>
      <c r="H915" s="521">
        <v>0</v>
      </c>
      <c r="I915" s="521">
        <v>0</v>
      </c>
      <c r="J915" s="521">
        <v>0</v>
      </c>
      <c r="K915" s="521">
        <v>0</v>
      </c>
      <c r="L915" s="458">
        <v>0</v>
      </c>
      <c r="M915" s="458">
        <v>0</v>
      </c>
      <c r="N915" s="355">
        <v>0</v>
      </c>
      <c r="O915" s="261">
        <v>0</v>
      </c>
      <c r="P915" s="203">
        <v>0</v>
      </c>
      <c r="Q915" s="203">
        <v>0</v>
      </c>
      <c r="R915" s="114"/>
    </row>
    <row r="916" spans="2:18" ht="13.5" customHeight="1">
      <c r="B916" s="774"/>
      <c r="C916" s="756"/>
      <c r="D916" s="758"/>
      <c r="E916" s="527" t="s">
        <v>20</v>
      </c>
      <c r="F916" s="184"/>
      <c r="G916" s="184"/>
      <c r="H916" s="521">
        <v>0</v>
      </c>
      <c r="I916" s="521">
        <v>0</v>
      </c>
      <c r="J916" s="521">
        <v>0</v>
      </c>
      <c r="K916" s="521">
        <v>0</v>
      </c>
      <c r="L916" s="458">
        <v>0</v>
      </c>
      <c r="M916" s="458">
        <v>0</v>
      </c>
      <c r="N916" s="355">
        <v>0</v>
      </c>
      <c r="O916" s="261">
        <v>0</v>
      </c>
      <c r="P916" s="203">
        <v>0</v>
      </c>
      <c r="Q916" s="203">
        <v>0</v>
      </c>
      <c r="R916" s="114"/>
    </row>
    <row r="917" spans="2:18" ht="13.5" customHeight="1">
      <c r="B917" s="774"/>
      <c r="C917" s="756"/>
      <c r="D917" s="758"/>
      <c r="E917" s="527" t="s">
        <v>34</v>
      </c>
      <c r="F917" s="184"/>
      <c r="G917" s="184"/>
      <c r="H917" s="521"/>
      <c r="I917" s="521"/>
      <c r="J917" s="521"/>
      <c r="K917" s="521"/>
      <c r="L917" s="458"/>
      <c r="M917" s="458"/>
      <c r="N917" s="355"/>
      <c r="O917" s="261"/>
      <c r="P917" s="203"/>
      <c r="Q917" s="203"/>
      <c r="R917" s="114"/>
    </row>
    <row r="918" spans="2:18" ht="13.5" customHeight="1">
      <c r="B918" s="774"/>
      <c r="C918" s="756"/>
      <c r="D918" s="758"/>
      <c r="E918" s="527" t="s">
        <v>70</v>
      </c>
      <c r="F918" s="184"/>
      <c r="G918" s="184"/>
      <c r="H918" s="521">
        <v>1630.31268</v>
      </c>
      <c r="I918" s="521">
        <v>702.82908999999995</v>
      </c>
      <c r="J918" s="184">
        <v>2843.9570899999999</v>
      </c>
      <c r="K918" s="264">
        <v>1871.28513</v>
      </c>
      <c r="L918" s="264">
        <v>4126.54565</v>
      </c>
      <c r="M918" s="264">
        <v>3228.6724100000001</v>
      </c>
      <c r="N918" s="355">
        <v>4551.1869399999996</v>
      </c>
      <c r="O918" s="261">
        <v>4540.8116499999996</v>
      </c>
      <c r="P918" s="203">
        <v>0</v>
      </c>
      <c r="Q918" s="203">
        <v>0</v>
      </c>
      <c r="R918" s="114"/>
    </row>
    <row r="919" spans="2:18" ht="13.5" customHeight="1" thickBot="1">
      <c r="B919" s="774"/>
      <c r="C919" s="756"/>
      <c r="D919" s="758"/>
      <c r="E919" s="528" t="s">
        <v>21</v>
      </c>
      <c r="F919" s="194"/>
      <c r="G919" s="194"/>
      <c r="H919" s="522"/>
      <c r="I919" s="522"/>
      <c r="J919" s="522"/>
      <c r="K919" s="522"/>
      <c r="L919" s="459"/>
      <c r="M919" s="459"/>
      <c r="N919" s="513"/>
      <c r="O919" s="294"/>
      <c r="P919" s="210"/>
      <c r="Q919" s="210"/>
      <c r="R919" s="115"/>
    </row>
    <row r="920" spans="2:18" s="178" customFormat="1" ht="13.5" customHeight="1">
      <c r="B920" s="751"/>
      <c r="C920" s="591"/>
      <c r="D920" s="646"/>
      <c r="E920" s="529" t="s">
        <v>18</v>
      </c>
      <c r="F920" s="197"/>
      <c r="G920" s="197"/>
      <c r="H920" s="520">
        <v>210</v>
      </c>
      <c r="I920" s="520">
        <v>0</v>
      </c>
      <c r="J920" s="184">
        <v>436</v>
      </c>
      <c r="K920" s="264">
        <v>133.852</v>
      </c>
      <c r="L920" s="264">
        <v>271</v>
      </c>
      <c r="M920" s="264">
        <v>133.852</v>
      </c>
      <c r="N920" s="355">
        <v>271</v>
      </c>
      <c r="O920" s="261">
        <v>271</v>
      </c>
      <c r="P920" s="211">
        <v>0</v>
      </c>
      <c r="Q920" s="211">
        <v>0</v>
      </c>
      <c r="R920" s="113"/>
    </row>
    <row r="921" spans="2:18" s="178" customFormat="1" ht="13.5" customHeight="1">
      <c r="B921" s="751"/>
      <c r="C921" s="591"/>
      <c r="D921" s="646"/>
      <c r="E921" s="527" t="s">
        <v>19</v>
      </c>
      <c r="F921" s="184"/>
      <c r="G921" s="184"/>
      <c r="H921" s="521"/>
      <c r="I921" s="521"/>
      <c r="J921" s="521"/>
      <c r="K921" s="521"/>
      <c r="L921" s="458"/>
      <c r="M921" s="458"/>
      <c r="N921" s="355"/>
      <c r="O921" s="261"/>
      <c r="P921" s="203"/>
      <c r="Q921" s="203"/>
      <c r="R921" s="114"/>
    </row>
    <row r="922" spans="2:18" s="178" customFormat="1" ht="13.5" customHeight="1">
      <c r="B922" s="751"/>
      <c r="C922" s="591"/>
      <c r="D922" s="646"/>
      <c r="E922" s="527" t="s">
        <v>29</v>
      </c>
      <c r="F922" s="184"/>
      <c r="G922" s="184"/>
      <c r="H922" s="521">
        <v>0</v>
      </c>
      <c r="I922" s="521">
        <v>0</v>
      </c>
      <c r="J922" s="521">
        <v>0</v>
      </c>
      <c r="K922" s="521">
        <v>0</v>
      </c>
      <c r="L922" s="458">
        <v>0</v>
      </c>
      <c r="M922" s="458">
        <v>0</v>
      </c>
      <c r="N922" s="355">
        <v>0</v>
      </c>
      <c r="O922" s="261">
        <v>0</v>
      </c>
      <c r="P922" s="203">
        <v>0</v>
      </c>
      <c r="Q922" s="203">
        <v>0</v>
      </c>
      <c r="R922" s="114"/>
    </row>
    <row r="923" spans="2:18" s="178" customFormat="1" ht="13.5" customHeight="1">
      <c r="B923" s="751"/>
      <c r="C923" s="591"/>
      <c r="D923" s="646"/>
      <c r="E923" s="527" t="s">
        <v>20</v>
      </c>
      <c r="F923" s="184"/>
      <c r="G923" s="184"/>
      <c r="H923" s="521">
        <v>0</v>
      </c>
      <c r="I923" s="521">
        <v>0</v>
      </c>
      <c r="J923" s="521">
        <v>0</v>
      </c>
      <c r="K923" s="521">
        <v>0</v>
      </c>
      <c r="L923" s="458">
        <v>0</v>
      </c>
      <c r="M923" s="458">
        <v>0</v>
      </c>
      <c r="N923" s="355">
        <v>0</v>
      </c>
      <c r="O923" s="261">
        <v>0</v>
      </c>
      <c r="P923" s="203">
        <v>0</v>
      </c>
      <c r="Q923" s="203">
        <v>0</v>
      </c>
      <c r="R923" s="114"/>
    </row>
    <row r="924" spans="2:18" s="178" customFormat="1" ht="13.5" customHeight="1">
      <c r="B924" s="751"/>
      <c r="C924" s="591"/>
      <c r="D924" s="646"/>
      <c r="E924" s="527" t="s">
        <v>34</v>
      </c>
      <c r="F924" s="184"/>
      <c r="G924" s="184"/>
      <c r="H924" s="521"/>
      <c r="I924" s="521"/>
      <c r="J924" s="521"/>
      <c r="K924" s="521"/>
      <c r="L924" s="458"/>
      <c r="M924" s="458"/>
      <c r="N924" s="355"/>
      <c r="O924" s="261"/>
      <c r="P924" s="203"/>
      <c r="Q924" s="203"/>
      <c r="R924" s="114"/>
    </row>
    <row r="925" spans="2:18" s="178" customFormat="1" ht="13.5" customHeight="1">
      <c r="B925" s="751"/>
      <c r="C925" s="591"/>
      <c r="D925" s="646"/>
      <c r="E925" s="527" t="s">
        <v>70</v>
      </c>
      <c r="F925" s="184"/>
      <c r="G925" s="184"/>
      <c r="H925" s="521">
        <v>210</v>
      </c>
      <c r="I925" s="521">
        <v>0</v>
      </c>
      <c r="J925" s="184">
        <v>436</v>
      </c>
      <c r="K925" s="264">
        <v>133.852</v>
      </c>
      <c r="L925" s="264">
        <v>271</v>
      </c>
      <c r="M925" s="264">
        <v>133.852</v>
      </c>
      <c r="N925" s="355">
        <v>271</v>
      </c>
      <c r="O925" s="261">
        <v>271</v>
      </c>
      <c r="P925" s="203">
        <v>0</v>
      </c>
      <c r="Q925" s="203">
        <v>0</v>
      </c>
      <c r="R925" s="114"/>
    </row>
    <row r="926" spans="2:18" s="178" customFormat="1" ht="13.5" customHeight="1" thickBot="1">
      <c r="B926" s="752"/>
      <c r="C926" s="754"/>
      <c r="D926" s="748"/>
      <c r="E926" s="528" t="s">
        <v>21</v>
      </c>
      <c r="F926" s="194"/>
      <c r="G926" s="194"/>
      <c r="H926" s="522"/>
      <c r="I926" s="522"/>
      <c r="J926" s="522"/>
      <c r="K926" s="522"/>
      <c r="L926" s="459"/>
      <c r="M926" s="459"/>
      <c r="N926" s="513"/>
      <c r="O926" s="294"/>
      <c r="P926" s="210"/>
      <c r="Q926" s="210"/>
      <c r="R926" s="115"/>
    </row>
    <row r="927" spans="2:18" ht="13.5" customHeight="1">
      <c r="B927" s="773"/>
      <c r="C927" s="776" t="s">
        <v>447</v>
      </c>
      <c r="D927" s="757" t="s">
        <v>330</v>
      </c>
      <c r="E927" s="526" t="s">
        <v>18</v>
      </c>
      <c r="F927" s="195"/>
      <c r="G927" s="195"/>
      <c r="H927" s="535">
        <v>1329.8140000000001</v>
      </c>
      <c r="I927" s="535">
        <v>0.56293000000000004</v>
      </c>
      <c r="J927" s="195">
        <v>2731.8139999999999</v>
      </c>
      <c r="K927" s="354">
        <v>1548.9486400000001</v>
      </c>
      <c r="L927" s="354">
        <v>3863.8139999999999</v>
      </c>
      <c r="M927" s="354">
        <v>2401.3112599999999</v>
      </c>
      <c r="N927" s="357">
        <v>5259.6</v>
      </c>
      <c r="O927" s="352">
        <v>3118.7753299999999</v>
      </c>
      <c r="P927" s="205">
        <v>5331.6</v>
      </c>
      <c r="Q927" s="205">
        <v>5331.6</v>
      </c>
      <c r="R927" s="117"/>
    </row>
    <row r="928" spans="2:18" ht="13.5" customHeight="1">
      <c r="B928" s="774"/>
      <c r="C928" s="756"/>
      <c r="D928" s="758"/>
      <c r="E928" s="527" t="s">
        <v>19</v>
      </c>
      <c r="F928" s="184"/>
      <c r="G928" s="184"/>
      <c r="H928" s="521"/>
      <c r="I928" s="521"/>
      <c r="J928" s="521"/>
      <c r="K928" s="521"/>
      <c r="L928" s="458"/>
      <c r="M928" s="458"/>
      <c r="N928" s="355"/>
      <c r="O928" s="261"/>
      <c r="P928" s="203"/>
      <c r="Q928" s="203"/>
      <c r="R928" s="114"/>
    </row>
    <row r="929" spans="2:18" ht="13.5" customHeight="1">
      <c r="B929" s="774"/>
      <c r="C929" s="756"/>
      <c r="D929" s="758"/>
      <c r="E929" s="527" t="s">
        <v>29</v>
      </c>
      <c r="F929" s="184"/>
      <c r="G929" s="184"/>
      <c r="H929" s="521">
        <v>0</v>
      </c>
      <c r="I929" s="521">
        <v>0</v>
      </c>
      <c r="J929" s="521">
        <v>0</v>
      </c>
      <c r="K929" s="521">
        <v>0</v>
      </c>
      <c r="L929" s="458">
        <v>0</v>
      </c>
      <c r="M929" s="458">
        <v>0</v>
      </c>
      <c r="N929" s="355">
        <v>0</v>
      </c>
      <c r="O929" s="261">
        <v>0</v>
      </c>
      <c r="P929" s="203">
        <v>0</v>
      </c>
      <c r="Q929" s="203">
        <v>0</v>
      </c>
      <c r="R929" s="114"/>
    </row>
    <row r="930" spans="2:18" ht="13.5" customHeight="1">
      <c r="B930" s="774"/>
      <c r="C930" s="756"/>
      <c r="D930" s="758"/>
      <c r="E930" s="527" t="s">
        <v>20</v>
      </c>
      <c r="F930" s="184"/>
      <c r="G930" s="184"/>
      <c r="H930" s="521">
        <v>1329.8140000000001</v>
      </c>
      <c r="I930" s="521">
        <v>0.56293000000000004</v>
      </c>
      <c r="J930" s="184">
        <v>2731.8139999999999</v>
      </c>
      <c r="K930" s="264">
        <v>1548.9486400000001</v>
      </c>
      <c r="L930" s="264">
        <v>3863.8139999999999</v>
      </c>
      <c r="M930" s="264">
        <v>2401.3112599999999</v>
      </c>
      <c r="N930" s="355">
        <v>5259.6</v>
      </c>
      <c r="O930" s="261">
        <v>3118.7753299999999</v>
      </c>
      <c r="P930" s="203">
        <v>5331.6</v>
      </c>
      <c r="Q930" s="203">
        <v>5331.6</v>
      </c>
      <c r="R930" s="114"/>
    </row>
    <row r="931" spans="2:18" ht="13.5" customHeight="1">
      <c r="B931" s="774"/>
      <c r="C931" s="756"/>
      <c r="D931" s="758"/>
      <c r="E931" s="527" t="s">
        <v>34</v>
      </c>
      <c r="F931" s="184"/>
      <c r="G931" s="184"/>
      <c r="H931" s="521"/>
      <c r="I931" s="521"/>
      <c r="J931" s="521"/>
      <c r="K931" s="521"/>
      <c r="L931" s="458"/>
      <c r="M931" s="458"/>
      <c r="N931" s="355"/>
      <c r="O931" s="261"/>
      <c r="P931" s="203"/>
      <c r="Q931" s="203"/>
      <c r="R931" s="114"/>
    </row>
    <row r="932" spans="2:18" ht="13.5" customHeight="1">
      <c r="B932" s="774"/>
      <c r="C932" s="756"/>
      <c r="D932" s="758"/>
      <c r="E932" s="527" t="s">
        <v>70</v>
      </c>
      <c r="F932" s="184"/>
      <c r="G932" s="184"/>
      <c r="H932" s="521">
        <v>0</v>
      </c>
      <c r="I932" s="521">
        <v>0</v>
      </c>
      <c r="J932" s="521">
        <v>0</v>
      </c>
      <c r="K932" s="521">
        <v>0</v>
      </c>
      <c r="L932" s="458">
        <v>0</v>
      </c>
      <c r="M932" s="458">
        <v>0</v>
      </c>
      <c r="N932" s="355">
        <v>0</v>
      </c>
      <c r="O932" s="261">
        <v>0</v>
      </c>
      <c r="P932" s="203">
        <v>0</v>
      </c>
      <c r="Q932" s="203">
        <v>0</v>
      </c>
      <c r="R932" s="114"/>
    </row>
    <row r="933" spans="2:18" ht="13.5" customHeight="1" thickBot="1">
      <c r="B933" s="774"/>
      <c r="C933" s="756"/>
      <c r="D933" s="758"/>
      <c r="E933" s="528" t="s">
        <v>21</v>
      </c>
      <c r="F933" s="194"/>
      <c r="G933" s="194"/>
      <c r="H933" s="522"/>
      <c r="I933" s="522"/>
      <c r="J933" s="522"/>
      <c r="K933" s="522"/>
      <c r="L933" s="459"/>
      <c r="M933" s="459"/>
      <c r="N933" s="513"/>
      <c r="O933" s="294"/>
      <c r="P933" s="210"/>
      <c r="Q933" s="210"/>
      <c r="R933" s="115"/>
    </row>
    <row r="934" spans="2:18" ht="13.5" customHeight="1">
      <c r="B934" s="751"/>
      <c r="C934" s="591"/>
      <c r="D934" s="646"/>
      <c r="E934" s="529" t="s">
        <v>18</v>
      </c>
      <c r="F934" s="197"/>
      <c r="G934" s="197"/>
      <c r="H934" s="520">
        <v>48</v>
      </c>
      <c r="I934" s="520">
        <v>41.365519999999997</v>
      </c>
      <c r="J934" s="184">
        <v>72</v>
      </c>
      <c r="K934" s="264">
        <v>41.365519999999997</v>
      </c>
      <c r="L934" s="264">
        <v>72</v>
      </c>
      <c r="M934" s="264">
        <v>41.365519999999997</v>
      </c>
      <c r="N934" s="355">
        <v>72</v>
      </c>
      <c r="O934" s="261">
        <v>69.284760000000006</v>
      </c>
      <c r="P934" s="211">
        <v>0</v>
      </c>
      <c r="Q934" s="211">
        <v>0</v>
      </c>
      <c r="R934" s="113"/>
    </row>
    <row r="935" spans="2:18" ht="13.5" customHeight="1">
      <c r="B935" s="751"/>
      <c r="C935" s="591"/>
      <c r="D935" s="646"/>
      <c r="E935" s="527" t="s">
        <v>19</v>
      </c>
      <c r="F935" s="184"/>
      <c r="G935" s="184"/>
      <c r="H935" s="521"/>
      <c r="I935" s="521"/>
      <c r="J935" s="521"/>
      <c r="K935" s="521"/>
      <c r="L935" s="458"/>
      <c r="M935" s="458"/>
      <c r="N935" s="355"/>
      <c r="O935" s="261"/>
      <c r="P935" s="203"/>
      <c r="Q935" s="203"/>
      <c r="R935" s="114"/>
    </row>
    <row r="936" spans="2:18" ht="13.5" customHeight="1">
      <c r="B936" s="751"/>
      <c r="C936" s="591"/>
      <c r="D936" s="646"/>
      <c r="E936" s="527" t="s">
        <v>29</v>
      </c>
      <c r="F936" s="184"/>
      <c r="G936" s="184"/>
      <c r="H936" s="521">
        <v>0</v>
      </c>
      <c r="I936" s="521">
        <v>0</v>
      </c>
      <c r="J936" s="521">
        <v>0</v>
      </c>
      <c r="K936" s="521">
        <v>0</v>
      </c>
      <c r="L936" s="458">
        <v>0</v>
      </c>
      <c r="M936" s="458">
        <v>0</v>
      </c>
      <c r="N936" s="355">
        <v>0</v>
      </c>
      <c r="O936" s="261">
        <v>0</v>
      </c>
      <c r="P936" s="203">
        <v>0</v>
      </c>
      <c r="Q936" s="203">
        <v>0</v>
      </c>
      <c r="R936" s="114"/>
    </row>
    <row r="937" spans="2:18" ht="13.5" customHeight="1">
      <c r="B937" s="751"/>
      <c r="C937" s="591"/>
      <c r="D937" s="646"/>
      <c r="E937" s="527" t="s">
        <v>20</v>
      </c>
      <c r="F937" s="184"/>
      <c r="G937" s="184"/>
      <c r="H937" s="521">
        <v>48</v>
      </c>
      <c r="I937" s="521">
        <v>41.365519999999997</v>
      </c>
      <c r="J937" s="184">
        <v>72</v>
      </c>
      <c r="K937" s="264">
        <v>41.365519999999997</v>
      </c>
      <c r="L937" s="264">
        <v>72</v>
      </c>
      <c r="M937" s="264">
        <v>41.365519999999997</v>
      </c>
      <c r="N937" s="355">
        <v>72</v>
      </c>
      <c r="O937" s="261">
        <v>69.284760000000006</v>
      </c>
      <c r="P937" s="203">
        <v>0</v>
      </c>
      <c r="Q937" s="203">
        <v>0</v>
      </c>
      <c r="R937" s="114"/>
    </row>
    <row r="938" spans="2:18" ht="13.5" customHeight="1">
      <c r="B938" s="751"/>
      <c r="C938" s="591"/>
      <c r="D938" s="646"/>
      <c r="E938" s="527" t="s">
        <v>34</v>
      </c>
      <c r="F938" s="184"/>
      <c r="G938" s="184"/>
      <c r="H938" s="521"/>
      <c r="I938" s="521"/>
      <c r="J938" s="521"/>
      <c r="K938" s="521"/>
      <c r="L938" s="458"/>
      <c r="M938" s="458"/>
      <c r="N938" s="355"/>
      <c r="O938" s="261"/>
      <c r="P938" s="203"/>
      <c r="Q938" s="203"/>
      <c r="R938" s="114"/>
    </row>
    <row r="939" spans="2:18" ht="13.5" customHeight="1">
      <c r="B939" s="751"/>
      <c r="C939" s="591"/>
      <c r="D939" s="646"/>
      <c r="E939" s="527" t="s">
        <v>70</v>
      </c>
      <c r="F939" s="184"/>
      <c r="G939" s="184"/>
      <c r="H939" s="521">
        <v>0</v>
      </c>
      <c r="I939" s="521">
        <v>0</v>
      </c>
      <c r="J939" s="521">
        <v>0</v>
      </c>
      <c r="K939" s="521">
        <v>0</v>
      </c>
      <c r="L939" s="458">
        <v>0</v>
      </c>
      <c r="M939" s="458">
        <v>0</v>
      </c>
      <c r="N939" s="355">
        <v>0</v>
      </c>
      <c r="O939" s="261">
        <v>0</v>
      </c>
      <c r="P939" s="203">
        <v>0</v>
      </c>
      <c r="Q939" s="203">
        <v>0</v>
      </c>
      <c r="R939" s="114"/>
    </row>
    <row r="940" spans="2:18" ht="13.5" customHeight="1" thickBot="1">
      <c r="B940" s="752"/>
      <c r="C940" s="754"/>
      <c r="D940" s="748"/>
      <c r="E940" s="528" t="s">
        <v>21</v>
      </c>
      <c r="F940" s="194"/>
      <c r="G940" s="194"/>
      <c r="H940" s="522"/>
      <c r="I940" s="522"/>
      <c r="J940" s="522"/>
      <c r="K940" s="522"/>
      <c r="L940" s="459"/>
      <c r="M940" s="459"/>
      <c r="N940" s="513"/>
      <c r="O940" s="294"/>
      <c r="P940" s="210"/>
      <c r="Q940" s="210"/>
      <c r="R940" s="115"/>
    </row>
    <row r="941" spans="2:18" s="178" customFormat="1" ht="13.5" customHeight="1">
      <c r="B941" s="773"/>
      <c r="C941" s="776" t="s">
        <v>442</v>
      </c>
      <c r="D941" s="771" t="s">
        <v>588</v>
      </c>
      <c r="E941" s="526" t="s">
        <v>18</v>
      </c>
      <c r="F941" s="195"/>
      <c r="G941" s="195"/>
      <c r="H941" s="535">
        <v>0</v>
      </c>
      <c r="I941" s="535">
        <v>0</v>
      </c>
      <c r="J941" s="195">
        <v>2372.9</v>
      </c>
      <c r="K941" s="354">
        <v>366.26799999999997</v>
      </c>
      <c r="L941" s="354">
        <v>2372.9</v>
      </c>
      <c r="M941" s="354">
        <v>2169.5285399999998</v>
      </c>
      <c r="N941" s="357">
        <v>2372.9</v>
      </c>
      <c r="O941" s="352">
        <v>2369.0630000000001</v>
      </c>
      <c r="P941" s="205">
        <v>0</v>
      </c>
      <c r="Q941" s="205">
        <v>0</v>
      </c>
      <c r="R941" s="117"/>
    </row>
    <row r="942" spans="2:18" s="178" customFormat="1" ht="13.5" customHeight="1">
      <c r="B942" s="774"/>
      <c r="C942" s="756"/>
      <c r="D942" s="753"/>
      <c r="E942" s="527" t="s">
        <v>19</v>
      </c>
      <c r="F942" s="184"/>
      <c r="G942" s="184"/>
      <c r="H942" s="521"/>
      <c r="I942" s="521"/>
      <c r="J942" s="521"/>
      <c r="K942" s="521"/>
      <c r="L942" s="458"/>
      <c r="M942" s="458"/>
      <c r="N942" s="355"/>
      <c r="O942" s="261"/>
      <c r="P942" s="203"/>
      <c r="Q942" s="203"/>
      <c r="R942" s="114"/>
    </row>
    <row r="943" spans="2:18" s="178" customFormat="1" ht="13.5" customHeight="1">
      <c r="B943" s="774"/>
      <c r="C943" s="756"/>
      <c r="D943" s="753"/>
      <c r="E943" s="527" t="s">
        <v>29</v>
      </c>
      <c r="F943" s="184"/>
      <c r="G943" s="184"/>
      <c r="H943" s="521">
        <v>0</v>
      </c>
      <c r="I943" s="521">
        <v>0</v>
      </c>
      <c r="J943" s="521">
        <v>0</v>
      </c>
      <c r="K943" s="521">
        <v>0</v>
      </c>
      <c r="L943" s="458">
        <v>0</v>
      </c>
      <c r="M943" s="458">
        <v>0</v>
      </c>
      <c r="N943" s="355">
        <v>0</v>
      </c>
      <c r="O943" s="261">
        <v>0</v>
      </c>
      <c r="P943" s="203">
        <v>0</v>
      </c>
      <c r="Q943" s="203">
        <v>0</v>
      </c>
      <c r="R943" s="114"/>
    </row>
    <row r="944" spans="2:18" s="178" customFormat="1" ht="13.5" customHeight="1">
      <c r="B944" s="774"/>
      <c r="C944" s="756"/>
      <c r="D944" s="753"/>
      <c r="E944" s="527" t="s">
        <v>20</v>
      </c>
      <c r="F944" s="184"/>
      <c r="G944" s="184"/>
      <c r="H944" s="521">
        <v>0</v>
      </c>
      <c r="I944" s="521">
        <v>0</v>
      </c>
      <c r="J944" s="184">
        <v>2372.9</v>
      </c>
      <c r="K944" s="264">
        <v>366.26799999999997</v>
      </c>
      <c r="L944" s="264">
        <v>2372.9</v>
      </c>
      <c r="M944" s="264">
        <v>2169.5285399999998</v>
      </c>
      <c r="N944" s="355">
        <v>2372.9</v>
      </c>
      <c r="O944" s="261">
        <v>2369.0630000000001</v>
      </c>
      <c r="P944" s="203">
        <v>0</v>
      </c>
      <c r="Q944" s="203">
        <v>0</v>
      </c>
      <c r="R944" s="114"/>
    </row>
    <row r="945" spans="2:18" s="178" customFormat="1" ht="13.5" customHeight="1">
      <c r="B945" s="774"/>
      <c r="C945" s="756"/>
      <c r="D945" s="753"/>
      <c r="E945" s="527" t="s">
        <v>34</v>
      </c>
      <c r="F945" s="184"/>
      <c r="G945" s="184"/>
      <c r="H945" s="521"/>
      <c r="I945" s="521"/>
      <c r="J945" s="521"/>
      <c r="K945" s="521"/>
      <c r="L945" s="458"/>
      <c r="M945" s="458"/>
      <c r="N945" s="355"/>
      <c r="O945" s="261"/>
      <c r="P945" s="203"/>
      <c r="Q945" s="203"/>
      <c r="R945" s="114"/>
    </row>
    <row r="946" spans="2:18" s="178" customFormat="1" ht="13.5" customHeight="1">
      <c r="B946" s="774"/>
      <c r="C946" s="756"/>
      <c r="D946" s="753"/>
      <c r="E946" s="527" t="s">
        <v>70</v>
      </c>
      <c r="F946" s="184"/>
      <c r="G946" s="184"/>
      <c r="H946" s="521">
        <v>0</v>
      </c>
      <c r="I946" s="521">
        <v>0</v>
      </c>
      <c r="J946" s="521">
        <v>0</v>
      </c>
      <c r="K946" s="521">
        <v>0</v>
      </c>
      <c r="L946" s="458">
        <v>0</v>
      </c>
      <c r="M946" s="458">
        <v>0</v>
      </c>
      <c r="N946" s="355">
        <v>0</v>
      </c>
      <c r="O946" s="261">
        <v>0</v>
      </c>
      <c r="P946" s="203">
        <v>0</v>
      </c>
      <c r="Q946" s="203">
        <v>0</v>
      </c>
      <c r="R946" s="114"/>
    </row>
    <row r="947" spans="2:18" s="178" customFormat="1" ht="13.5" customHeight="1" thickBot="1">
      <c r="B947" s="774"/>
      <c r="C947" s="756"/>
      <c r="D947" s="753"/>
      <c r="E947" s="528" t="s">
        <v>21</v>
      </c>
      <c r="F947" s="194"/>
      <c r="G947" s="194"/>
      <c r="H947" s="522"/>
      <c r="I947" s="522"/>
      <c r="J947" s="522"/>
      <c r="K947" s="522"/>
      <c r="L947" s="459"/>
      <c r="M947" s="459"/>
      <c r="N947" s="513"/>
      <c r="O947" s="294"/>
      <c r="P947" s="210"/>
      <c r="Q947" s="210"/>
      <c r="R947" s="115"/>
    </row>
    <row r="948" spans="2:18" s="308" customFormat="1" ht="13.5" customHeight="1">
      <c r="B948" s="751"/>
      <c r="C948" s="591"/>
      <c r="D948" s="753" t="s">
        <v>741</v>
      </c>
      <c r="E948" s="529" t="s">
        <v>18</v>
      </c>
      <c r="F948" s="202"/>
      <c r="G948" s="202"/>
      <c r="H948" s="523">
        <v>0</v>
      </c>
      <c r="I948" s="523">
        <v>0</v>
      </c>
      <c r="J948" s="202">
        <v>23.728999999999999</v>
      </c>
      <c r="K948" s="358">
        <v>23.728999999999999</v>
      </c>
      <c r="L948" s="264">
        <v>23.728999999999999</v>
      </c>
      <c r="M948" s="264">
        <v>23.728999999999999</v>
      </c>
      <c r="N948" s="355">
        <v>23.728999999999999</v>
      </c>
      <c r="O948" s="261">
        <v>23.728999999999999</v>
      </c>
      <c r="P948" s="213">
        <v>0</v>
      </c>
      <c r="Q948" s="213">
        <v>0</v>
      </c>
      <c r="R948" s="123"/>
    </row>
    <row r="949" spans="2:18" s="308" customFormat="1" ht="13.5" customHeight="1">
      <c r="B949" s="751"/>
      <c r="C949" s="591"/>
      <c r="D949" s="753"/>
      <c r="E949" s="527" t="s">
        <v>19</v>
      </c>
      <c r="F949" s="184"/>
      <c r="G949" s="184"/>
      <c r="H949" s="521"/>
      <c r="I949" s="521"/>
      <c r="J949" s="521"/>
      <c r="K949" s="521"/>
      <c r="L949" s="458"/>
      <c r="M949" s="458"/>
      <c r="N949" s="355"/>
      <c r="O949" s="261"/>
      <c r="P949" s="203"/>
      <c r="Q949" s="203"/>
      <c r="R949" s="114"/>
    </row>
    <row r="950" spans="2:18" s="308" customFormat="1" ht="13.5" customHeight="1">
      <c r="B950" s="751"/>
      <c r="C950" s="591"/>
      <c r="D950" s="753"/>
      <c r="E950" s="527" t="s">
        <v>29</v>
      </c>
      <c r="F950" s="184"/>
      <c r="G950" s="184"/>
      <c r="H950" s="521">
        <v>0</v>
      </c>
      <c r="I950" s="521">
        <v>0</v>
      </c>
      <c r="J950" s="521">
        <v>0</v>
      </c>
      <c r="K950" s="521">
        <v>0</v>
      </c>
      <c r="L950" s="458">
        <v>0</v>
      </c>
      <c r="M950" s="458">
        <v>0</v>
      </c>
      <c r="N950" s="355">
        <v>0</v>
      </c>
      <c r="O950" s="261">
        <v>0</v>
      </c>
      <c r="P950" s="203">
        <v>0</v>
      </c>
      <c r="Q950" s="203">
        <v>0</v>
      </c>
      <c r="R950" s="114"/>
    </row>
    <row r="951" spans="2:18" s="308" customFormat="1" ht="13.5" customHeight="1">
      <c r="B951" s="751"/>
      <c r="C951" s="591"/>
      <c r="D951" s="753"/>
      <c r="E951" s="527" t="s">
        <v>20</v>
      </c>
      <c r="F951" s="184"/>
      <c r="G951" s="184"/>
      <c r="H951" s="521">
        <v>0</v>
      </c>
      <c r="I951" s="521">
        <v>0</v>
      </c>
      <c r="J951" s="521">
        <v>0</v>
      </c>
      <c r="K951" s="521">
        <v>0</v>
      </c>
      <c r="L951" s="458">
        <v>0</v>
      </c>
      <c r="M951" s="458">
        <v>0</v>
      </c>
      <c r="N951" s="355">
        <v>0</v>
      </c>
      <c r="O951" s="261">
        <v>0</v>
      </c>
      <c r="P951" s="203">
        <v>0</v>
      </c>
      <c r="Q951" s="203">
        <v>0</v>
      </c>
      <c r="R951" s="114"/>
    </row>
    <row r="952" spans="2:18" s="308" customFormat="1" ht="13.5" customHeight="1">
      <c r="B952" s="751"/>
      <c r="C952" s="591"/>
      <c r="D952" s="753"/>
      <c r="E952" s="527" t="s">
        <v>34</v>
      </c>
      <c r="F952" s="184"/>
      <c r="G952" s="184"/>
      <c r="H952" s="521"/>
      <c r="I952" s="521"/>
      <c r="J952" s="521"/>
      <c r="K952" s="521"/>
      <c r="L952" s="458"/>
      <c r="M952" s="458"/>
      <c r="N952" s="355"/>
      <c r="O952" s="261"/>
      <c r="P952" s="203"/>
      <c r="Q952" s="203"/>
      <c r="R952" s="114"/>
    </row>
    <row r="953" spans="2:18" s="308" customFormat="1" ht="13.5" customHeight="1">
      <c r="B953" s="751"/>
      <c r="C953" s="591"/>
      <c r="D953" s="753"/>
      <c r="E953" s="527" t="s">
        <v>70</v>
      </c>
      <c r="F953" s="184"/>
      <c r="G953" s="184"/>
      <c r="H953" s="521">
        <v>0</v>
      </c>
      <c r="I953" s="521">
        <v>0</v>
      </c>
      <c r="J953" s="184">
        <v>23.728999999999999</v>
      </c>
      <c r="K953" s="264">
        <v>23.728999999999999</v>
      </c>
      <c r="L953" s="264">
        <v>23.728999999999999</v>
      </c>
      <c r="M953" s="264">
        <v>23.728999999999999</v>
      </c>
      <c r="N953" s="355">
        <v>23.728999999999999</v>
      </c>
      <c r="O953" s="261">
        <v>23.728999999999999</v>
      </c>
      <c r="P953" s="203">
        <v>0</v>
      </c>
      <c r="Q953" s="203">
        <v>0</v>
      </c>
      <c r="R953" s="114"/>
    </row>
    <row r="954" spans="2:18" s="308" customFormat="1" ht="13.5" customHeight="1" thickBot="1">
      <c r="B954" s="752"/>
      <c r="C954" s="754"/>
      <c r="D954" s="768"/>
      <c r="E954" s="528" t="s">
        <v>21</v>
      </c>
      <c r="F954" s="194"/>
      <c r="G954" s="194"/>
      <c r="H954" s="522"/>
      <c r="I954" s="522"/>
      <c r="J954" s="522"/>
      <c r="K954" s="522"/>
      <c r="L954" s="459"/>
      <c r="M954" s="459"/>
      <c r="N954" s="513"/>
      <c r="O954" s="294"/>
      <c r="P954" s="210"/>
      <c r="Q954" s="210"/>
      <c r="R954" s="115"/>
    </row>
    <row r="955" spans="2:18" s="308" customFormat="1" ht="13.5" customHeight="1">
      <c r="B955" s="773"/>
      <c r="C955" s="776" t="s">
        <v>443</v>
      </c>
      <c r="D955" s="771" t="s">
        <v>734</v>
      </c>
      <c r="E955" s="526" t="s">
        <v>18</v>
      </c>
      <c r="F955" s="195"/>
      <c r="G955" s="195"/>
      <c r="H955" s="195">
        <v>0</v>
      </c>
      <c r="I955" s="195">
        <v>0</v>
      </c>
      <c r="J955" s="195">
        <v>166270.5</v>
      </c>
      <c r="K955" s="354">
        <v>0</v>
      </c>
      <c r="L955" s="354">
        <v>166270.5</v>
      </c>
      <c r="M955" s="354">
        <v>0</v>
      </c>
      <c r="N955" s="357">
        <v>166270.5</v>
      </c>
      <c r="O955" s="352">
        <v>0</v>
      </c>
      <c r="P955" s="205">
        <v>0</v>
      </c>
      <c r="Q955" s="205">
        <v>0</v>
      </c>
      <c r="R955" s="117"/>
    </row>
    <row r="956" spans="2:18" s="308" customFormat="1" ht="13.5" customHeight="1">
      <c r="B956" s="774"/>
      <c r="C956" s="756"/>
      <c r="D956" s="753"/>
      <c r="E956" s="527" t="s">
        <v>19</v>
      </c>
      <c r="F956" s="184"/>
      <c r="G956" s="184"/>
      <c r="H956" s="521"/>
      <c r="I956" s="521"/>
      <c r="J956" s="521"/>
      <c r="K956" s="521"/>
      <c r="L956" s="458"/>
      <c r="M956" s="458"/>
      <c r="N956" s="355"/>
      <c r="O956" s="261"/>
      <c r="P956" s="203"/>
      <c r="Q956" s="203"/>
      <c r="R956" s="114"/>
    </row>
    <row r="957" spans="2:18" s="308" customFormat="1" ht="13.5" customHeight="1">
      <c r="B957" s="774"/>
      <c r="C957" s="756"/>
      <c r="D957" s="753"/>
      <c r="E957" s="527" t="s">
        <v>29</v>
      </c>
      <c r="F957" s="184"/>
      <c r="G957" s="184"/>
      <c r="H957" s="521">
        <v>0</v>
      </c>
      <c r="I957" s="521">
        <v>0</v>
      </c>
      <c r="J957" s="521">
        <v>0</v>
      </c>
      <c r="K957" s="521">
        <v>0</v>
      </c>
      <c r="L957" s="458">
        <v>0</v>
      </c>
      <c r="M957" s="458">
        <v>0</v>
      </c>
      <c r="N957" s="355">
        <v>0</v>
      </c>
      <c r="O957" s="261">
        <v>0</v>
      </c>
      <c r="P957" s="203">
        <v>0</v>
      </c>
      <c r="Q957" s="203">
        <v>0</v>
      </c>
      <c r="R957" s="114"/>
    </row>
    <row r="958" spans="2:18" s="308" customFormat="1" ht="13.5" customHeight="1">
      <c r="B958" s="774"/>
      <c r="C958" s="756"/>
      <c r="D958" s="753"/>
      <c r="E958" s="527" t="s">
        <v>20</v>
      </c>
      <c r="F958" s="184"/>
      <c r="G958" s="184"/>
      <c r="H958" s="184">
        <v>0</v>
      </c>
      <c r="I958" s="184">
        <v>0</v>
      </c>
      <c r="J958" s="184">
        <v>166270.5</v>
      </c>
      <c r="K958" s="264">
        <v>0</v>
      </c>
      <c r="L958" s="264">
        <v>166270.5</v>
      </c>
      <c r="M958" s="264">
        <v>0</v>
      </c>
      <c r="N958" s="355">
        <v>166270.5</v>
      </c>
      <c r="O958" s="261">
        <v>0</v>
      </c>
      <c r="P958" s="203">
        <v>0</v>
      </c>
      <c r="Q958" s="203">
        <v>0</v>
      </c>
      <c r="R958" s="114"/>
    </row>
    <row r="959" spans="2:18" s="308" customFormat="1" ht="13.5" customHeight="1">
      <c r="B959" s="774"/>
      <c r="C959" s="756"/>
      <c r="D959" s="753"/>
      <c r="E959" s="527" t="s">
        <v>34</v>
      </c>
      <c r="F959" s="184"/>
      <c r="G959" s="184"/>
      <c r="H959" s="521"/>
      <c r="I959" s="521"/>
      <c r="J959" s="521"/>
      <c r="K959" s="521"/>
      <c r="L959" s="458"/>
      <c r="M959" s="458"/>
      <c r="N959" s="355"/>
      <c r="O959" s="261"/>
      <c r="P959" s="203"/>
      <c r="Q959" s="203"/>
      <c r="R959" s="114"/>
    </row>
    <row r="960" spans="2:18" s="308" customFormat="1" ht="13.5" customHeight="1">
      <c r="B960" s="774"/>
      <c r="C960" s="756"/>
      <c r="D960" s="753"/>
      <c r="E960" s="527" t="s">
        <v>70</v>
      </c>
      <c r="F960" s="184"/>
      <c r="G960" s="184"/>
      <c r="H960" s="521">
        <v>0</v>
      </c>
      <c r="I960" s="521">
        <v>0</v>
      </c>
      <c r="J960" s="521">
        <v>0</v>
      </c>
      <c r="K960" s="521">
        <v>0</v>
      </c>
      <c r="L960" s="458">
        <v>0</v>
      </c>
      <c r="M960" s="458">
        <v>0</v>
      </c>
      <c r="N960" s="355">
        <v>0</v>
      </c>
      <c r="O960" s="261">
        <v>0</v>
      </c>
      <c r="P960" s="203">
        <v>0</v>
      </c>
      <c r="Q960" s="203">
        <v>0</v>
      </c>
      <c r="R960" s="114"/>
    </row>
    <row r="961" spans="2:18" s="308" customFormat="1" ht="13.5" customHeight="1" thickBot="1">
      <c r="B961" s="774"/>
      <c r="C961" s="756"/>
      <c r="D961" s="753"/>
      <c r="E961" s="528" t="s">
        <v>21</v>
      </c>
      <c r="F961" s="194"/>
      <c r="G961" s="194"/>
      <c r="H961" s="522"/>
      <c r="I961" s="522"/>
      <c r="J961" s="522"/>
      <c r="K961" s="522"/>
      <c r="L961" s="459"/>
      <c r="M961" s="459"/>
      <c r="N961" s="513"/>
      <c r="O961" s="294"/>
      <c r="P961" s="210"/>
      <c r="Q961" s="210"/>
      <c r="R961" s="115"/>
    </row>
    <row r="962" spans="2:18" s="308" customFormat="1" ht="13.5" customHeight="1">
      <c r="B962" s="751"/>
      <c r="C962" s="591"/>
      <c r="D962" s="753" t="s">
        <v>733</v>
      </c>
      <c r="E962" s="529" t="s">
        <v>18</v>
      </c>
      <c r="F962" s="197"/>
      <c r="G962" s="197"/>
      <c r="H962" s="184">
        <v>0</v>
      </c>
      <c r="I962" s="184">
        <v>0</v>
      </c>
      <c r="J962" s="184">
        <v>1679.5</v>
      </c>
      <c r="K962" s="264">
        <v>0</v>
      </c>
      <c r="L962" s="264">
        <v>0</v>
      </c>
      <c r="M962" s="264">
        <v>0</v>
      </c>
      <c r="N962" s="355">
        <v>0</v>
      </c>
      <c r="O962" s="261">
        <v>0</v>
      </c>
      <c r="P962" s="203">
        <v>0</v>
      </c>
      <c r="Q962" s="203">
        <v>0</v>
      </c>
      <c r="R962" s="113"/>
    </row>
    <row r="963" spans="2:18" s="308" customFormat="1" ht="13.5" customHeight="1">
      <c r="B963" s="751"/>
      <c r="C963" s="591"/>
      <c r="D963" s="753"/>
      <c r="E963" s="527" t="s">
        <v>19</v>
      </c>
      <c r="F963" s="184"/>
      <c r="G963" s="184"/>
      <c r="H963" s="521"/>
      <c r="I963" s="521"/>
      <c r="J963" s="521"/>
      <c r="K963" s="521"/>
      <c r="L963" s="458"/>
      <c r="M963" s="458"/>
      <c r="N963" s="355"/>
      <c r="O963" s="261"/>
      <c r="P963" s="203"/>
      <c r="Q963" s="203"/>
      <c r="R963" s="114"/>
    </row>
    <row r="964" spans="2:18" s="308" customFormat="1" ht="13.5" customHeight="1">
      <c r="B964" s="751"/>
      <c r="C964" s="591"/>
      <c r="D964" s="753"/>
      <c r="E964" s="527" t="s">
        <v>29</v>
      </c>
      <c r="F964" s="184"/>
      <c r="G964" s="184"/>
      <c r="H964" s="521">
        <v>0</v>
      </c>
      <c r="I964" s="521">
        <v>0</v>
      </c>
      <c r="J964" s="521">
        <v>0</v>
      </c>
      <c r="K964" s="521">
        <v>0</v>
      </c>
      <c r="L964" s="458">
        <v>0</v>
      </c>
      <c r="M964" s="458">
        <v>0</v>
      </c>
      <c r="N964" s="355">
        <v>0</v>
      </c>
      <c r="O964" s="261">
        <v>0</v>
      </c>
      <c r="P964" s="203">
        <v>0</v>
      </c>
      <c r="Q964" s="203">
        <v>0</v>
      </c>
      <c r="R964" s="114"/>
    </row>
    <row r="965" spans="2:18" s="308" customFormat="1" ht="13.5" customHeight="1">
      <c r="B965" s="751"/>
      <c r="C965" s="591"/>
      <c r="D965" s="753"/>
      <c r="E965" s="527" t="s">
        <v>20</v>
      </c>
      <c r="F965" s="184"/>
      <c r="G965" s="184"/>
      <c r="H965" s="521">
        <v>0</v>
      </c>
      <c r="I965" s="521">
        <v>0</v>
      </c>
      <c r="J965" s="521">
        <v>0</v>
      </c>
      <c r="K965" s="521">
        <v>0</v>
      </c>
      <c r="L965" s="458">
        <v>0</v>
      </c>
      <c r="M965" s="458">
        <v>0</v>
      </c>
      <c r="N965" s="355">
        <v>0</v>
      </c>
      <c r="O965" s="261">
        <v>0</v>
      </c>
      <c r="P965" s="203">
        <v>0</v>
      </c>
      <c r="Q965" s="203">
        <v>0</v>
      </c>
      <c r="R965" s="114"/>
    </row>
    <row r="966" spans="2:18" s="308" customFormat="1" ht="13.5" customHeight="1">
      <c r="B966" s="751"/>
      <c r="C966" s="591"/>
      <c r="D966" s="753"/>
      <c r="E966" s="527" t="s">
        <v>34</v>
      </c>
      <c r="F966" s="184"/>
      <c r="G966" s="184"/>
      <c r="H966" s="521"/>
      <c r="I966" s="521"/>
      <c r="J966" s="521"/>
      <c r="K966" s="521"/>
      <c r="L966" s="458"/>
      <c r="M966" s="458"/>
      <c r="N966" s="355"/>
      <c r="O966" s="261"/>
      <c r="P966" s="203"/>
      <c r="Q966" s="203"/>
      <c r="R966" s="114"/>
    </row>
    <row r="967" spans="2:18" s="308" customFormat="1" ht="13.5" customHeight="1">
      <c r="B967" s="751"/>
      <c r="C967" s="591"/>
      <c r="D967" s="753"/>
      <c r="E967" s="527" t="s">
        <v>70</v>
      </c>
      <c r="F967" s="184"/>
      <c r="G967" s="184"/>
      <c r="H967" s="184">
        <v>0</v>
      </c>
      <c r="I967" s="184">
        <v>0</v>
      </c>
      <c r="J967" s="184">
        <v>1679.5</v>
      </c>
      <c r="K967" s="264">
        <v>0</v>
      </c>
      <c r="L967" s="264">
        <v>0</v>
      </c>
      <c r="M967" s="264">
        <v>0</v>
      </c>
      <c r="N967" s="355">
        <v>0</v>
      </c>
      <c r="O967" s="261">
        <v>0</v>
      </c>
      <c r="P967" s="203">
        <v>0</v>
      </c>
      <c r="Q967" s="203">
        <v>0</v>
      </c>
      <c r="R967" s="114"/>
    </row>
    <row r="968" spans="2:18" s="308" customFormat="1" ht="13.5" customHeight="1" thickBot="1">
      <c r="B968" s="752"/>
      <c r="C968" s="754"/>
      <c r="D968" s="768"/>
      <c r="E968" s="528" t="s">
        <v>21</v>
      </c>
      <c r="F968" s="194"/>
      <c r="G968" s="194"/>
      <c r="H968" s="522"/>
      <c r="I968" s="522"/>
      <c r="J968" s="522"/>
      <c r="K968" s="522"/>
      <c r="L968" s="459"/>
      <c r="M968" s="459"/>
      <c r="N968" s="513"/>
      <c r="O968" s="294"/>
      <c r="P968" s="210"/>
      <c r="Q968" s="210"/>
      <c r="R968" s="115"/>
    </row>
    <row r="969" spans="2:18" s="308" customFormat="1" ht="13.5" customHeight="1">
      <c r="B969" s="773"/>
      <c r="C969" s="776" t="s">
        <v>444</v>
      </c>
      <c r="D969" s="771" t="s">
        <v>739</v>
      </c>
      <c r="E969" s="526" t="s">
        <v>18</v>
      </c>
      <c r="F969" s="195"/>
      <c r="G969" s="195"/>
      <c r="H969" s="195">
        <v>0</v>
      </c>
      <c r="I969" s="195">
        <v>0</v>
      </c>
      <c r="J969" s="195">
        <v>177.1</v>
      </c>
      <c r="K969" s="354">
        <v>0</v>
      </c>
      <c r="L969" s="354">
        <v>2326.5</v>
      </c>
      <c r="M969" s="354">
        <v>1727.57483</v>
      </c>
      <c r="N969" s="357">
        <v>2326.5</v>
      </c>
      <c r="O969" s="352">
        <v>2316.2378899999999</v>
      </c>
      <c r="P969" s="205">
        <v>0</v>
      </c>
      <c r="Q969" s="205">
        <v>0</v>
      </c>
      <c r="R969" s="117"/>
    </row>
    <row r="970" spans="2:18" s="308" customFormat="1" ht="13.5" customHeight="1">
      <c r="B970" s="774"/>
      <c r="C970" s="756"/>
      <c r="D970" s="753"/>
      <c r="E970" s="527" t="s">
        <v>19</v>
      </c>
      <c r="F970" s="184"/>
      <c r="G970" s="184"/>
      <c r="H970" s="521"/>
      <c r="I970" s="521"/>
      <c r="J970" s="521"/>
      <c r="K970" s="521"/>
      <c r="L970" s="458"/>
      <c r="M970" s="458"/>
      <c r="N970" s="355"/>
      <c r="O970" s="261"/>
      <c r="P970" s="203"/>
      <c r="Q970" s="203"/>
      <c r="R970" s="114"/>
    </row>
    <row r="971" spans="2:18" s="308" customFormat="1" ht="13.5" customHeight="1">
      <c r="B971" s="774"/>
      <c r="C971" s="756"/>
      <c r="D971" s="753"/>
      <c r="E971" s="527" t="s">
        <v>29</v>
      </c>
      <c r="F971" s="184"/>
      <c r="G971" s="184"/>
      <c r="H971" s="521">
        <v>0</v>
      </c>
      <c r="I971" s="521">
        <v>0</v>
      </c>
      <c r="J971" s="521">
        <v>0</v>
      </c>
      <c r="K971" s="521">
        <v>0</v>
      </c>
      <c r="L971" s="458">
        <v>0</v>
      </c>
      <c r="M971" s="458">
        <v>0</v>
      </c>
      <c r="N971" s="355">
        <v>0</v>
      </c>
      <c r="O971" s="261">
        <v>0</v>
      </c>
      <c r="P971" s="203">
        <v>0</v>
      </c>
      <c r="Q971" s="203">
        <v>0</v>
      </c>
      <c r="R971" s="114"/>
    </row>
    <row r="972" spans="2:18" s="308" customFormat="1" ht="13.5" customHeight="1">
      <c r="B972" s="774"/>
      <c r="C972" s="756"/>
      <c r="D972" s="753"/>
      <c r="E972" s="527" t="s">
        <v>20</v>
      </c>
      <c r="F972" s="184"/>
      <c r="G972" s="184"/>
      <c r="H972" s="184">
        <v>0</v>
      </c>
      <c r="I972" s="184">
        <v>0</v>
      </c>
      <c r="J972" s="184">
        <v>177.1</v>
      </c>
      <c r="K972" s="264">
        <v>0</v>
      </c>
      <c r="L972" s="264">
        <v>2326.5</v>
      </c>
      <c r="M972" s="264">
        <v>1727.57483</v>
      </c>
      <c r="N972" s="355">
        <v>2326.5</v>
      </c>
      <c r="O972" s="261">
        <v>2316.2378899999999</v>
      </c>
      <c r="P972" s="203">
        <v>0</v>
      </c>
      <c r="Q972" s="203">
        <v>0</v>
      </c>
      <c r="R972" s="114"/>
    </row>
    <row r="973" spans="2:18" s="308" customFormat="1" ht="13.5" customHeight="1">
      <c r="B973" s="774"/>
      <c r="C973" s="756"/>
      <c r="D973" s="753"/>
      <c r="E973" s="527" t="s">
        <v>34</v>
      </c>
      <c r="F973" s="184"/>
      <c r="G973" s="184"/>
      <c r="H973" s="521"/>
      <c r="I973" s="521"/>
      <c r="J973" s="521"/>
      <c r="K973" s="521"/>
      <c r="L973" s="458"/>
      <c r="M973" s="458"/>
      <c r="N973" s="355"/>
      <c r="O973" s="261"/>
      <c r="P973" s="203"/>
      <c r="Q973" s="203"/>
      <c r="R973" s="114"/>
    </row>
    <row r="974" spans="2:18" s="308" customFormat="1" ht="13.5" customHeight="1">
      <c r="B974" s="774"/>
      <c r="C974" s="756"/>
      <c r="D974" s="753"/>
      <c r="E974" s="527" t="s">
        <v>70</v>
      </c>
      <c r="F974" s="184"/>
      <c r="G974" s="184"/>
      <c r="H974" s="521">
        <v>0</v>
      </c>
      <c r="I974" s="521">
        <v>0</v>
      </c>
      <c r="J974" s="521">
        <v>0</v>
      </c>
      <c r="K974" s="521">
        <v>0</v>
      </c>
      <c r="L974" s="458">
        <v>0</v>
      </c>
      <c r="M974" s="458">
        <v>0</v>
      </c>
      <c r="N974" s="355">
        <v>0</v>
      </c>
      <c r="O974" s="261">
        <v>0</v>
      </c>
      <c r="P974" s="203">
        <v>0</v>
      </c>
      <c r="Q974" s="203">
        <v>0</v>
      </c>
      <c r="R974" s="114"/>
    </row>
    <row r="975" spans="2:18" s="308" customFormat="1" ht="13.5" customHeight="1" thickBot="1">
      <c r="B975" s="774"/>
      <c r="C975" s="756"/>
      <c r="D975" s="753"/>
      <c r="E975" s="528" t="s">
        <v>21</v>
      </c>
      <c r="F975" s="194"/>
      <c r="G975" s="194"/>
      <c r="H975" s="522"/>
      <c r="I975" s="522"/>
      <c r="J975" s="522"/>
      <c r="K975" s="522"/>
      <c r="L975" s="459"/>
      <c r="M975" s="459"/>
      <c r="N975" s="513"/>
      <c r="O975" s="294"/>
      <c r="P975" s="210"/>
      <c r="Q975" s="210"/>
      <c r="R975" s="115"/>
    </row>
    <row r="976" spans="2:18" s="308" customFormat="1" ht="13.5" customHeight="1">
      <c r="B976" s="751"/>
      <c r="C976" s="591"/>
      <c r="D976" s="753" t="s">
        <v>743</v>
      </c>
      <c r="E976" s="529" t="s">
        <v>18</v>
      </c>
      <c r="F976" s="197"/>
      <c r="G976" s="197"/>
      <c r="H976" s="184">
        <v>0</v>
      </c>
      <c r="I976" s="184">
        <v>0</v>
      </c>
      <c r="J976" s="184">
        <v>23.5</v>
      </c>
      <c r="K976" s="264">
        <v>23.5</v>
      </c>
      <c r="L976" s="264">
        <v>23.5</v>
      </c>
      <c r="M976" s="264">
        <v>23.5</v>
      </c>
      <c r="N976" s="355">
        <v>23.5</v>
      </c>
      <c r="O976" s="261">
        <v>23.5</v>
      </c>
      <c r="P976" s="203">
        <v>0</v>
      </c>
      <c r="Q976" s="203">
        <v>0</v>
      </c>
      <c r="R976" s="113"/>
    </row>
    <row r="977" spans="2:18" s="308" customFormat="1" ht="13.5" customHeight="1">
      <c r="B977" s="751"/>
      <c r="C977" s="591"/>
      <c r="D977" s="753"/>
      <c r="E977" s="527" t="s">
        <v>19</v>
      </c>
      <c r="F977" s="184"/>
      <c r="G977" s="184"/>
      <c r="H977" s="521"/>
      <c r="I977" s="521"/>
      <c r="J977" s="521"/>
      <c r="K977" s="521"/>
      <c r="L977" s="458"/>
      <c r="M977" s="458"/>
      <c r="N977" s="355"/>
      <c r="O977" s="261"/>
      <c r="P977" s="203"/>
      <c r="Q977" s="203"/>
      <c r="R977" s="114"/>
    </row>
    <row r="978" spans="2:18" s="308" customFormat="1" ht="13.5" customHeight="1">
      <c r="B978" s="751"/>
      <c r="C978" s="591"/>
      <c r="D978" s="753"/>
      <c r="E978" s="527" t="s">
        <v>29</v>
      </c>
      <c r="F978" s="184"/>
      <c r="G978" s="184"/>
      <c r="H978" s="521">
        <v>0</v>
      </c>
      <c r="I978" s="521">
        <v>0</v>
      </c>
      <c r="J978" s="521">
        <v>0</v>
      </c>
      <c r="K978" s="521">
        <v>0</v>
      </c>
      <c r="L978" s="458">
        <v>0</v>
      </c>
      <c r="M978" s="458">
        <v>0</v>
      </c>
      <c r="N978" s="355">
        <v>0</v>
      </c>
      <c r="O978" s="261">
        <v>0</v>
      </c>
      <c r="P978" s="203">
        <v>0</v>
      </c>
      <c r="Q978" s="203">
        <v>0</v>
      </c>
      <c r="R978" s="114"/>
    </row>
    <row r="979" spans="2:18" s="308" customFormat="1" ht="13.5" customHeight="1">
      <c r="B979" s="751"/>
      <c r="C979" s="591"/>
      <c r="D979" s="753"/>
      <c r="E979" s="527" t="s">
        <v>20</v>
      </c>
      <c r="F979" s="184"/>
      <c r="G979" s="184"/>
      <c r="H979" s="521">
        <v>0</v>
      </c>
      <c r="I979" s="521">
        <v>0</v>
      </c>
      <c r="J979" s="521">
        <v>0</v>
      </c>
      <c r="K979" s="521">
        <v>0</v>
      </c>
      <c r="L979" s="458">
        <v>0</v>
      </c>
      <c r="M979" s="458">
        <v>0</v>
      </c>
      <c r="N979" s="355">
        <v>0</v>
      </c>
      <c r="O979" s="261">
        <v>0</v>
      </c>
      <c r="P979" s="203">
        <v>0</v>
      </c>
      <c r="Q979" s="203">
        <v>0</v>
      </c>
      <c r="R979" s="114"/>
    </row>
    <row r="980" spans="2:18" s="308" customFormat="1" ht="13.5" customHeight="1">
      <c r="B980" s="751"/>
      <c r="C980" s="591"/>
      <c r="D980" s="753"/>
      <c r="E980" s="527" t="s">
        <v>34</v>
      </c>
      <c r="F980" s="184"/>
      <c r="G980" s="184"/>
      <c r="H980" s="521"/>
      <c r="I980" s="521"/>
      <c r="J980" s="521"/>
      <c r="K980" s="521"/>
      <c r="L980" s="458"/>
      <c r="M980" s="458"/>
      <c r="N980" s="355"/>
      <c r="O980" s="261"/>
      <c r="P980" s="203"/>
      <c r="Q980" s="203"/>
      <c r="R980" s="114"/>
    </row>
    <row r="981" spans="2:18" s="308" customFormat="1" ht="13.5" customHeight="1">
      <c r="B981" s="751"/>
      <c r="C981" s="591"/>
      <c r="D981" s="753"/>
      <c r="E981" s="527" t="s">
        <v>70</v>
      </c>
      <c r="F981" s="184"/>
      <c r="G981" s="184"/>
      <c r="H981" s="184">
        <v>0</v>
      </c>
      <c r="I981" s="184">
        <v>0</v>
      </c>
      <c r="J981" s="184">
        <v>23.5</v>
      </c>
      <c r="K981" s="264">
        <v>23.5</v>
      </c>
      <c r="L981" s="264">
        <v>23.5</v>
      </c>
      <c r="M981" s="264">
        <v>23.5</v>
      </c>
      <c r="N981" s="355">
        <v>23.5</v>
      </c>
      <c r="O981" s="261">
        <v>23.5</v>
      </c>
      <c r="P981" s="203">
        <v>0</v>
      </c>
      <c r="Q981" s="203">
        <v>0</v>
      </c>
      <c r="R981" s="114"/>
    </row>
    <row r="982" spans="2:18" s="308" customFormat="1" ht="13.5" customHeight="1" thickBot="1">
      <c r="B982" s="752"/>
      <c r="C982" s="754"/>
      <c r="D982" s="768"/>
      <c r="E982" s="528" t="s">
        <v>21</v>
      </c>
      <c r="F982" s="194"/>
      <c r="G982" s="194"/>
      <c r="H982" s="522"/>
      <c r="I982" s="522"/>
      <c r="J982" s="522"/>
      <c r="K982" s="522"/>
      <c r="L982" s="459"/>
      <c r="M982" s="459"/>
      <c r="N982" s="513"/>
      <c r="O982" s="294"/>
      <c r="P982" s="210"/>
      <c r="Q982" s="210"/>
      <c r="R982" s="115"/>
    </row>
    <row r="983" spans="2:18" s="412" customFormat="1" ht="13.5" customHeight="1">
      <c r="B983" s="773"/>
      <c r="C983" s="776" t="s">
        <v>445</v>
      </c>
      <c r="D983" s="771" t="s">
        <v>838</v>
      </c>
      <c r="E983" s="526" t="s">
        <v>18</v>
      </c>
      <c r="F983" s="195"/>
      <c r="G983" s="195"/>
      <c r="H983" s="535">
        <v>0</v>
      </c>
      <c r="I983" s="535">
        <v>0</v>
      </c>
      <c r="J983" s="535">
        <v>0</v>
      </c>
      <c r="K983" s="535">
        <v>0</v>
      </c>
      <c r="L983" s="354">
        <v>555.6</v>
      </c>
      <c r="M983" s="354">
        <v>0</v>
      </c>
      <c r="N983" s="357">
        <v>555.6</v>
      </c>
      <c r="O983" s="352">
        <v>0</v>
      </c>
      <c r="P983" s="205">
        <v>0</v>
      </c>
      <c r="Q983" s="205">
        <v>0</v>
      </c>
      <c r="R983" s="117"/>
    </row>
    <row r="984" spans="2:18" s="412" customFormat="1" ht="13.5" customHeight="1">
      <c r="B984" s="774"/>
      <c r="C984" s="756"/>
      <c r="D984" s="753"/>
      <c r="E984" s="527" t="s">
        <v>19</v>
      </c>
      <c r="F984" s="184"/>
      <c r="G984" s="184"/>
      <c r="H984" s="521"/>
      <c r="I984" s="521"/>
      <c r="J984" s="521"/>
      <c r="K984" s="521"/>
      <c r="L984" s="458"/>
      <c r="M984" s="458"/>
      <c r="N984" s="355"/>
      <c r="O984" s="261"/>
      <c r="P984" s="203"/>
      <c r="Q984" s="203"/>
      <c r="R984" s="114"/>
    </row>
    <row r="985" spans="2:18" s="412" customFormat="1" ht="13.5" customHeight="1">
      <c r="B985" s="774"/>
      <c r="C985" s="756"/>
      <c r="D985" s="753"/>
      <c r="E985" s="527" t="s">
        <v>29</v>
      </c>
      <c r="F985" s="184"/>
      <c r="G985" s="184"/>
      <c r="H985" s="521">
        <v>0</v>
      </c>
      <c r="I985" s="521">
        <v>0</v>
      </c>
      <c r="J985" s="521">
        <v>0</v>
      </c>
      <c r="K985" s="521">
        <v>0</v>
      </c>
      <c r="L985" s="458">
        <v>0</v>
      </c>
      <c r="M985" s="458">
        <v>0</v>
      </c>
      <c r="N985" s="355">
        <v>0</v>
      </c>
      <c r="O985" s="261">
        <v>0</v>
      </c>
      <c r="P985" s="203">
        <v>0</v>
      </c>
      <c r="Q985" s="203">
        <v>0</v>
      </c>
      <c r="R985" s="114"/>
    </row>
    <row r="986" spans="2:18" s="412" customFormat="1" ht="13.5" customHeight="1">
      <c r="B986" s="774"/>
      <c r="C986" s="756"/>
      <c r="D986" s="753"/>
      <c r="E986" s="527" t="s">
        <v>20</v>
      </c>
      <c r="F986" s="184"/>
      <c r="G986" s="184"/>
      <c r="H986" s="521">
        <v>0</v>
      </c>
      <c r="I986" s="521">
        <v>0</v>
      </c>
      <c r="J986" s="521">
        <v>0</v>
      </c>
      <c r="K986" s="521">
        <v>0</v>
      </c>
      <c r="L986" s="264">
        <v>555.6</v>
      </c>
      <c r="M986" s="264">
        <v>0</v>
      </c>
      <c r="N986" s="355">
        <v>555.6</v>
      </c>
      <c r="O986" s="261">
        <v>0</v>
      </c>
      <c r="P986" s="203">
        <v>0</v>
      </c>
      <c r="Q986" s="203">
        <v>0</v>
      </c>
      <c r="R986" s="114"/>
    </row>
    <row r="987" spans="2:18" s="412" customFormat="1" ht="13.5" customHeight="1">
      <c r="B987" s="774"/>
      <c r="C987" s="756"/>
      <c r="D987" s="753"/>
      <c r="E987" s="527" t="s">
        <v>34</v>
      </c>
      <c r="F987" s="184"/>
      <c r="G987" s="184"/>
      <c r="H987" s="521"/>
      <c r="I987" s="521"/>
      <c r="J987" s="521"/>
      <c r="K987" s="521"/>
      <c r="L987" s="458"/>
      <c r="M987" s="458"/>
      <c r="N987" s="355"/>
      <c r="O987" s="261"/>
      <c r="P987" s="203"/>
      <c r="Q987" s="203"/>
      <c r="R987" s="114"/>
    </row>
    <row r="988" spans="2:18" s="412" customFormat="1" ht="13.5" customHeight="1">
      <c r="B988" s="774"/>
      <c r="C988" s="756"/>
      <c r="D988" s="753"/>
      <c r="E988" s="527" t="s">
        <v>70</v>
      </c>
      <c r="F988" s="184"/>
      <c r="G988" s="184"/>
      <c r="H988" s="521">
        <v>0</v>
      </c>
      <c r="I988" s="521">
        <v>0</v>
      </c>
      <c r="J988" s="521">
        <v>0</v>
      </c>
      <c r="K988" s="521">
        <v>0</v>
      </c>
      <c r="L988" s="458">
        <v>0</v>
      </c>
      <c r="M988" s="458">
        <v>0</v>
      </c>
      <c r="N988" s="355">
        <v>0</v>
      </c>
      <c r="O988" s="261">
        <v>0</v>
      </c>
      <c r="P988" s="203">
        <v>0</v>
      </c>
      <c r="Q988" s="203">
        <v>0</v>
      </c>
      <c r="R988" s="114"/>
    </row>
    <row r="989" spans="2:18" s="412" customFormat="1" ht="13.5" customHeight="1" thickBot="1">
      <c r="B989" s="775"/>
      <c r="C989" s="777"/>
      <c r="D989" s="768"/>
      <c r="E989" s="528" t="s">
        <v>21</v>
      </c>
      <c r="F989" s="194"/>
      <c r="G989" s="194"/>
      <c r="H989" s="522"/>
      <c r="I989" s="522"/>
      <c r="J989" s="522"/>
      <c r="K989" s="522"/>
      <c r="L989" s="459"/>
      <c r="M989" s="459"/>
      <c r="N989" s="513"/>
      <c r="O989" s="294"/>
      <c r="P989" s="210"/>
      <c r="Q989" s="210"/>
      <c r="R989" s="115"/>
    </row>
    <row r="990" spans="2:18" ht="13.5" customHeight="1">
      <c r="B990" s="879" t="s">
        <v>196</v>
      </c>
      <c r="C990" s="850" t="s">
        <v>98</v>
      </c>
      <c r="D990" s="814" t="s">
        <v>135</v>
      </c>
      <c r="E990" s="530" t="s">
        <v>18</v>
      </c>
      <c r="F990" s="187">
        <v>20165.831829999999</v>
      </c>
      <c r="G990" s="187">
        <v>16598.880560000001</v>
      </c>
      <c r="H990" s="187">
        <f>H992+H993+H995</f>
        <v>3213.1921499999999</v>
      </c>
      <c r="I990" s="187">
        <f t="shared" ref="I990:Q990" si="400">I992+I993+I995</f>
        <v>2520.0135799999998</v>
      </c>
      <c r="J990" s="187">
        <f t="shared" si="400"/>
        <v>7192.2438199999997</v>
      </c>
      <c r="K990" s="187">
        <f t="shared" si="400"/>
        <v>4566.22073</v>
      </c>
      <c r="L990" s="462">
        <f t="shared" si="400"/>
        <v>9283.5456200000008</v>
      </c>
      <c r="M990" s="462">
        <f t="shared" si="400"/>
        <v>7618.8766299999988</v>
      </c>
      <c r="N990" s="462">
        <f t="shared" si="400"/>
        <v>11364.704419999998</v>
      </c>
      <c r="O990" s="462">
        <f t="shared" ref="O990" si="401">O992+O993+O995</f>
        <v>10786.97711</v>
      </c>
      <c r="P990" s="187">
        <f t="shared" si="400"/>
        <v>6831.4380000000001</v>
      </c>
      <c r="Q990" s="187">
        <f t="shared" si="400"/>
        <v>6831.4380000000001</v>
      </c>
      <c r="R990" s="802"/>
    </row>
    <row r="991" spans="2:18" ht="13.5" customHeight="1">
      <c r="B991" s="880"/>
      <c r="C991" s="851"/>
      <c r="D991" s="763"/>
      <c r="E991" s="531" t="s">
        <v>19</v>
      </c>
      <c r="F991" s="188"/>
      <c r="G991" s="188"/>
      <c r="H991" s="188"/>
      <c r="I991" s="188"/>
      <c r="J991" s="188"/>
      <c r="K991" s="188"/>
      <c r="L991" s="463"/>
      <c r="M991" s="463"/>
      <c r="N991" s="463"/>
      <c r="O991" s="463"/>
      <c r="P991" s="188"/>
      <c r="Q991" s="188"/>
      <c r="R991" s="799"/>
    </row>
    <row r="992" spans="2:18" ht="13.5" customHeight="1">
      <c r="B992" s="880"/>
      <c r="C992" s="851"/>
      <c r="D992" s="763"/>
      <c r="E992" s="531" t="s">
        <v>29</v>
      </c>
      <c r="F992" s="188">
        <v>0</v>
      </c>
      <c r="G992" s="188">
        <v>0</v>
      </c>
      <c r="H992" s="188">
        <f>H999+H1006+H1013+H1020+H1027+H1034+H1041+H1048+H1055+H1062+H1069+H1076+H1083+H1090+H1097+H1104+H1111+H1118+H1125</f>
        <v>0</v>
      </c>
      <c r="I992" s="188">
        <f t="shared" ref="I992:Q992" si="402">I999+I1006+I1013+I1020+I1027+I1034+I1041+I1048+I1055+I1062+I1069+I1076+I1083+I1090+I1097+I1104+I1111+I1118+I1125</f>
        <v>0</v>
      </c>
      <c r="J992" s="188">
        <f t="shared" si="402"/>
        <v>0</v>
      </c>
      <c r="K992" s="188">
        <f t="shared" si="402"/>
        <v>0</v>
      </c>
      <c r="L992" s="463">
        <f t="shared" si="402"/>
        <v>0</v>
      </c>
      <c r="M992" s="463">
        <f t="shared" si="402"/>
        <v>0</v>
      </c>
      <c r="N992" s="463">
        <f t="shared" si="402"/>
        <v>0</v>
      </c>
      <c r="O992" s="463">
        <f t="shared" ref="O992" si="403">O999+O1006+O1013+O1020+O1027+O1034+O1041+O1048+O1055+O1062+O1069+O1076+O1083+O1090+O1097+O1104+O1111+O1118+O1125</f>
        <v>0</v>
      </c>
      <c r="P992" s="188">
        <f t="shared" si="402"/>
        <v>0</v>
      </c>
      <c r="Q992" s="188">
        <f t="shared" si="402"/>
        <v>0</v>
      </c>
      <c r="R992" s="799"/>
    </row>
    <row r="993" spans="2:18" ht="13.5" customHeight="1">
      <c r="B993" s="880"/>
      <c r="C993" s="851"/>
      <c r="D993" s="763"/>
      <c r="E993" s="531" t="s">
        <v>20</v>
      </c>
      <c r="F993" s="188">
        <v>9838.36</v>
      </c>
      <c r="G993" s="188">
        <v>7161.9393300000002</v>
      </c>
      <c r="H993" s="188">
        <f>H1000+H1007+H1014+H1021+H1028+H1035+H1042+H1049+H1056+H1063+H1070+H1077+H1084+H1091+H1098+H1105+H1112+H1119+H1126</f>
        <v>1661.2941800000001</v>
      </c>
      <c r="I993" s="188">
        <f t="shared" ref="I993:Q993" si="404">I1000+I1007+I1014+I1021+I1028+I1035+I1042+I1049+I1056+I1063+I1070+I1077+I1084+I1091+I1098+I1105+I1112+I1119+I1126</f>
        <v>1586.2581400000001</v>
      </c>
      <c r="J993" s="188">
        <f t="shared" si="404"/>
        <v>3942.4639999999999</v>
      </c>
      <c r="K993" s="188">
        <f t="shared" si="404"/>
        <v>1888.5951700000001</v>
      </c>
      <c r="L993" s="463">
        <f t="shared" si="404"/>
        <v>4227.63418</v>
      </c>
      <c r="M993" s="463">
        <f t="shared" si="404"/>
        <v>3635.8725999999997</v>
      </c>
      <c r="N993" s="463">
        <f t="shared" si="404"/>
        <v>5535.9759999999997</v>
      </c>
      <c r="O993" s="463">
        <f t="shared" ref="O993" si="405">O1000+O1007+O1014+O1021+O1028+O1035+O1042+O1049+O1056+O1063+O1070+O1077+O1084+O1091+O1098+O1105+O1112+O1119+O1126</f>
        <v>5082.2846600000003</v>
      </c>
      <c r="P993" s="188">
        <f t="shared" si="404"/>
        <v>1106.5999999999999</v>
      </c>
      <c r="Q993" s="188">
        <f t="shared" si="404"/>
        <v>1106.5999999999999</v>
      </c>
      <c r="R993" s="799"/>
    </row>
    <row r="994" spans="2:18" ht="13.5" customHeight="1">
      <c r="B994" s="880"/>
      <c r="C994" s="851"/>
      <c r="D994" s="763"/>
      <c r="E994" s="531" t="s">
        <v>34</v>
      </c>
      <c r="F994" s="188"/>
      <c r="G994" s="188"/>
      <c r="H994" s="188"/>
      <c r="I994" s="188"/>
      <c r="J994" s="188"/>
      <c r="K994" s="188"/>
      <c r="L994" s="463"/>
      <c r="M994" s="463"/>
      <c r="N994" s="463"/>
      <c r="O994" s="463"/>
      <c r="P994" s="188"/>
      <c r="Q994" s="188"/>
      <c r="R994" s="799"/>
    </row>
    <row r="995" spans="2:18" ht="13.5" customHeight="1">
      <c r="B995" s="880"/>
      <c r="C995" s="851"/>
      <c r="D995" s="763"/>
      <c r="E995" s="531" t="s">
        <v>70</v>
      </c>
      <c r="F995" s="188">
        <v>10327.47183</v>
      </c>
      <c r="G995" s="188">
        <v>9436.9412300000004</v>
      </c>
      <c r="H995" s="188">
        <f>H1002+H1009+H1016+H1023+H1030+H1037+H1044+H1051+H1058+H1065+H1072+H1079+H1086+H1093+H1100+H1107+H1114+H1121+H1128</f>
        <v>1551.89797</v>
      </c>
      <c r="I995" s="188">
        <f t="shared" ref="I995:Q995" si="406">I1002+I1009+I1016+I1023+I1030+I1037+I1044+I1051+I1058+I1065+I1072+I1079+I1086+I1093+I1100+I1107+I1114+I1121+I1128</f>
        <v>933.75543999999991</v>
      </c>
      <c r="J995" s="188">
        <f t="shared" si="406"/>
        <v>3249.7798200000002</v>
      </c>
      <c r="K995" s="188">
        <f t="shared" si="406"/>
        <v>2677.62556</v>
      </c>
      <c r="L995" s="463">
        <f t="shared" si="406"/>
        <v>5055.9114399999999</v>
      </c>
      <c r="M995" s="463">
        <f t="shared" si="406"/>
        <v>3983.0040299999996</v>
      </c>
      <c r="N995" s="463">
        <f t="shared" si="406"/>
        <v>5828.7284199999995</v>
      </c>
      <c r="O995" s="463">
        <f t="shared" ref="O995" si="407">O1002+O1009+O1016+O1023+O1030+O1037+O1044+O1051+O1058+O1065+O1072+O1079+O1086+O1093+O1100+O1107+O1114+O1121+O1128</f>
        <v>5704.6924500000005</v>
      </c>
      <c r="P995" s="188">
        <f t="shared" si="406"/>
        <v>5724.8379999999997</v>
      </c>
      <c r="Q995" s="188">
        <f t="shared" si="406"/>
        <v>5724.8379999999997</v>
      </c>
      <c r="R995" s="799"/>
    </row>
    <row r="996" spans="2:18" ht="13.5" customHeight="1" thickBot="1">
      <c r="B996" s="881"/>
      <c r="C996" s="852"/>
      <c r="D996" s="764"/>
      <c r="E996" s="532" t="s">
        <v>21</v>
      </c>
      <c r="F996" s="191"/>
      <c r="G996" s="191"/>
      <c r="H996" s="191"/>
      <c r="I996" s="191"/>
      <c r="J996" s="191"/>
      <c r="K996" s="191"/>
      <c r="L996" s="469"/>
      <c r="M996" s="469"/>
      <c r="N996" s="469"/>
      <c r="O996" s="469"/>
      <c r="P996" s="191"/>
      <c r="Q996" s="191"/>
      <c r="R996" s="800"/>
    </row>
    <row r="997" spans="2:18" s="323" customFormat="1" ht="13.5" customHeight="1">
      <c r="B997" s="782"/>
      <c r="C997" s="857" t="s">
        <v>446</v>
      </c>
      <c r="D997" s="868" t="s">
        <v>732</v>
      </c>
      <c r="E997" s="526" t="s">
        <v>18</v>
      </c>
      <c r="F997" s="286"/>
      <c r="G997" s="286"/>
      <c r="H997" s="195">
        <v>0</v>
      </c>
      <c r="I997" s="195">
        <v>0</v>
      </c>
      <c r="J997" s="195">
        <v>0</v>
      </c>
      <c r="K997" s="195">
        <v>0</v>
      </c>
      <c r="L997" s="354">
        <v>10.92</v>
      </c>
      <c r="M997" s="354">
        <v>0</v>
      </c>
      <c r="N997" s="357">
        <v>10.92</v>
      </c>
      <c r="O997" s="352">
        <v>10.92</v>
      </c>
      <c r="P997" s="195">
        <v>0</v>
      </c>
      <c r="Q997" s="195">
        <v>0</v>
      </c>
      <c r="R997" s="452"/>
    </row>
    <row r="998" spans="2:18" s="323" customFormat="1" ht="13.5" customHeight="1">
      <c r="B998" s="782"/>
      <c r="C998" s="857"/>
      <c r="D998" s="869"/>
      <c r="E998" s="445" t="s">
        <v>19</v>
      </c>
      <c r="F998" s="281"/>
      <c r="G998" s="281"/>
      <c r="H998" s="443"/>
      <c r="I998" s="443"/>
      <c r="J998" s="443"/>
      <c r="K998" s="443"/>
      <c r="L998" s="458"/>
      <c r="M998" s="458"/>
      <c r="N998" s="428"/>
      <c r="O998" s="531"/>
      <c r="P998" s="443"/>
      <c r="Q998" s="443"/>
      <c r="R998" s="430"/>
    </row>
    <row r="999" spans="2:18" s="323" customFormat="1" ht="13.5" customHeight="1">
      <c r="B999" s="782"/>
      <c r="C999" s="857"/>
      <c r="D999" s="869"/>
      <c r="E999" s="445" t="s">
        <v>29</v>
      </c>
      <c r="F999" s="281"/>
      <c r="G999" s="281"/>
      <c r="H999" s="443">
        <v>0</v>
      </c>
      <c r="I999" s="443">
        <v>0</v>
      </c>
      <c r="J999" s="443">
        <v>0</v>
      </c>
      <c r="K999" s="443">
        <v>0</v>
      </c>
      <c r="L999" s="458">
        <v>0</v>
      </c>
      <c r="M999" s="458">
        <v>0</v>
      </c>
      <c r="N999" s="428">
        <v>0</v>
      </c>
      <c r="O999" s="531">
        <v>0</v>
      </c>
      <c r="P999" s="443">
        <v>0</v>
      </c>
      <c r="Q999" s="443">
        <v>0</v>
      </c>
      <c r="R999" s="430"/>
    </row>
    <row r="1000" spans="2:18" s="323" customFormat="1" ht="13.5" customHeight="1">
      <c r="B1000" s="782"/>
      <c r="C1000" s="857"/>
      <c r="D1000" s="869"/>
      <c r="E1000" s="445" t="s">
        <v>20</v>
      </c>
      <c r="F1000" s="281"/>
      <c r="G1000" s="281"/>
      <c r="H1000" s="184">
        <v>0</v>
      </c>
      <c r="I1000" s="184">
        <v>0</v>
      </c>
      <c r="J1000" s="184">
        <v>0</v>
      </c>
      <c r="K1000" s="184">
        <v>0</v>
      </c>
      <c r="L1000" s="264">
        <v>10.92</v>
      </c>
      <c r="M1000" s="264">
        <v>0</v>
      </c>
      <c r="N1000" s="355">
        <v>10.92</v>
      </c>
      <c r="O1000" s="261">
        <v>10.92</v>
      </c>
      <c r="P1000" s="184">
        <v>0</v>
      </c>
      <c r="Q1000" s="184">
        <v>0</v>
      </c>
      <c r="R1000" s="430"/>
    </row>
    <row r="1001" spans="2:18" s="323" customFormat="1" ht="13.5" customHeight="1">
      <c r="B1001" s="782"/>
      <c r="C1001" s="857"/>
      <c r="D1001" s="869"/>
      <c r="E1001" s="445" t="s">
        <v>34</v>
      </c>
      <c r="F1001" s="281"/>
      <c r="G1001" s="281"/>
      <c r="H1001" s="443"/>
      <c r="I1001" s="443"/>
      <c r="J1001" s="443"/>
      <c r="K1001" s="443"/>
      <c r="L1001" s="458"/>
      <c r="M1001" s="458"/>
      <c r="N1001" s="428"/>
      <c r="O1001" s="531"/>
      <c r="P1001" s="443"/>
      <c r="Q1001" s="443"/>
      <c r="R1001" s="430"/>
    </row>
    <row r="1002" spans="2:18" s="323" customFormat="1" ht="13.5" customHeight="1">
      <c r="B1002" s="782"/>
      <c r="C1002" s="857"/>
      <c r="D1002" s="869"/>
      <c r="E1002" s="445" t="s">
        <v>70</v>
      </c>
      <c r="F1002" s="281"/>
      <c r="G1002" s="281"/>
      <c r="H1002" s="443">
        <v>0</v>
      </c>
      <c r="I1002" s="443">
        <v>0</v>
      </c>
      <c r="J1002" s="443">
        <v>0</v>
      </c>
      <c r="K1002" s="443">
        <v>0</v>
      </c>
      <c r="L1002" s="458">
        <v>0</v>
      </c>
      <c r="M1002" s="458">
        <v>0</v>
      </c>
      <c r="N1002" s="428">
        <v>0</v>
      </c>
      <c r="O1002" s="531">
        <v>0</v>
      </c>
      <c r="P1002" s="443">
        <v>0</v>
      </c>
      <c r="Q1002" s="443">
        <v>0</v>
      </c>
      <c r="R1002" s="430"/>
    </row>
    <row r="1003" spans="2:18" s="323" customFormat="1" ht="13.5" customHeight="1" thickBot="1">
      <c r="B1003" s="782"/>
      <c r="C1003" s="857"/>
      <c r="D1003" s="870"/>
      <c r="E1003" s="446" t="s">
        <v>21</v>
      </c>
      <c r="F1003" s="283"/>
      <c r="G1003" s="283"/>
      <c r="H1003" s="444"/>
      <c r="I1003" s="444"/>
      <c r="J1003" s="444"/>
      <c r="K1003" s="444"/>
      <c r="L1003" s="459"/>
      <c r="M1003" s="459"/>
      <c r="N1003" s="429"/>
      <c r="O1003" s="532"/>
      <c r="P1003" s="444"/>
      <c r="Q1003" s="444"/>
      <c r="R1003" s="431"/>
    </row>
    <row r="1004" spans="2:18" s="412" customFormat="1" ht="13.5" customHeight="1">
      <c r="B1004" s="783"/>
      <c r="C1004" s="858"/>
      <c r="D1004" s="868" t="s">
        <v>836</v>
      </c>
      <c r="E1004" s="447" t="s">
        <v>18</v>
      </c>
      <c r="F1004" s="286"/>
      <c r="G1004" s="286"/>
      <c r="H1004" s="451">
        <v>0</v>
      </c>
      <c r="I1004" s="451">
        <v>0</v>
      </c>
      <c r="J1004" s="451">
        <v>0</v>
      </c>
      <c r="K1004" s="451">
        <v>0</v>
      </c>
      <c r="L1004" s="264">
        <v>1.7</v>
      </c>
      <c r="M1004" s="264">
        <v>1.7</v>
      </c>
      <c r="N1004" s="355">
        <v>1.7</v>
      </c>
      <c r="O1004" s="261">
        <v>1.7</v>
      </c>
      <c r="P1004" s="195">
        <v>0</v>
      </c>
      <c r="Q1004" s="195">
        <v>0</v>
      </c>
      <c r="R1004" s="452"/>
    </row>
    <row r="1005" spans="2:18" s="412" customFormat="1" ht="13.5" customHeight="1">
      <c r="B1005" s="783"/>
      <c r="C1005" s="858"/>
      <c r="D1005" s="869"/>
      <c r="E1005" s="445" t="s">
        <v>19</v>
      </c>
      <c r="F1005" s="281"/>
      <c r="G1005" s="281"/>
      <c r="H1005" s="443"/>
      <c r="I1005" s="443"/>
      <c r="J1005" s="443"/>
      <c r="K1005" s="443"/>
      <c r="L1005" s="458"/>
      <c r="M1005" s="458"/>
      <c r="N1005" s="428"/>
      <c r="O1005" s="531"/>
      <c r="P1005" s="443"/>
      <c r="Q1005" s="443"/>
      <c r="R1005" s="430"/>
    </row>
    <row r="1006" spans="2:18" s="412" customFormat="1" ht="13.5" customHeight="1">
      <c r="B1006" s="783"/>
      <c r="C1006" s="858"/>
      <c r="D1006" s="869"/>
      <c r="E1006" s="445" t="s">
        <v>29</v>
      </c>
      <c r="F1006" s="281"/>
      <c r="G1006" s="281"/>
      <c r="H1006" s="443">
        <v>0</v>
      </c>
      <c r="I1006" s="443">
        <v>0</v>
      </c>
      <c r="J1006" s="443">
        <v>0</v>
      </c>
      <c r="K1006" s="443">
        <v>0</v>
      </c>
      <c r="L1006" s="458">
        <v>0</v>
      </c>
      <c r="M1006" s="458">
        <v>0</v>
      </c>
      <c r="N1006" s="428">
        <v>0</v>
      </c>
      <c r="O1006" s="531">
        <v>0</v>
      </c>
      <c r="P1006" s="443">
        <v>0</v>
      </c>
      <c r="Q1006" s="443">
        <v>0</v>
      </c>
      <c r="R1006" s="430"/>
    </row>
    <row r="1007" spans="2:18" s="412" customFormat="1" ht="13.5" customHeight="1">
      <c r="B1007" s="783"/>
      <c r="C1007" s="858"/>
      <c r="D1007" s="869"/>
      <c r="E1007" s="445" t="s">
        <v>20</v>
      </c>
      <c r="F1007" s="281"/>
      <c r="G1007" s="281"/>
      <c r="H1007" s="443">
        <v>0</v>
      </c>
      <c r="I1007" s="443">
        <v>0</v>
      </c>
      <c r="J1007" s="443">
        <v>0</v>
      </c>
      <c r="K1007" s="443">
        <v>0</v>
      </c>
      <c r="L1007" s="458">
        <v>0</v>
      </c>
      <c r="M1007" s="458">
        <v>0</v>
      </c>
      <c r="N1007" s="428">
        <v>0</v>
      </c>
      <c r="O1007" s="531">
        <v>0</v>
      </c>
      <c r="P1007" s="443">
        <v>0</v>
      </c>
      <c r="Q1007" s="443">
        <v>0</v>
      </c>
      <c r="R1007" s="430"/>
    </row>
    <row r="1008" spans="2:18" s="412" customFormat="1" ht="13.5" customHeight="1">
      <c r="B1008" s="783"/>
      <c r="C1008" s="858"/>
      <c r="D1008" s="869"/>
      <c r="E1008" s="445" t="s">
        <v>34</v>
      </c>
      <c r="F1008" s="281"/>
      <c r="G1008" s="281"/>
      <c r="H1008" s="443"/>
      <c r="I1008" s="443"/>
      <c r="J1008" s="443"/>
      <c r="K1008" s="443"/>
      <c r="L1008" s="458"/>
      <c r="M1008" s="458"/>
      <c r="N1008" s="428"/>
      <c r="O1008" s="531"/>
      <c r="P1008" s="443"/>
      <c r="Q1008" s="443"/>
      <c r="R1008" s="430"/>
    </row>
    <row r="1009" spans="2:18" s="412" customFormat="1" ht="13.5" customHeight="1">
      <c r="B1009" s="783"/>
      <c r="C1009" s="858"/>
      <c r="D1009" s="869"/>
      <c r="E1009" s="445" t="s">
        <v>70</v>
      </c>
      <c r="F1009" s="281"/>
      <c r="G1009" s="281"/>
      <c r="H1009" s="443">
        <v>0</v>
      </c>
      <c r="I1009" s="443">
        <v>0</v>
      </c>
      <c r="J1009" s="443">
        <v>0</v>
      </c>
      <c r="K1009" s="443">
        <v>0</v>
      </c>
      <c r="L1009" s="264">
        <v>1.7</v>
      </c>
      <c r="M1009" s="264">
        <v>1.7</v>
      </c>
      <c r="N1009" s="355">
        <v>1.7</v>
      </c>
      <c r="O1009" s="261">
        <v>1.7</v>
      </c>
      <c r="P1009" s="184">
        <v>0</v>
      </c>
      <c r="Q1009" s="184">
        <v>0</v>
      </c>
      <c r="R1009" s="430"/>
    </row>
    <row r="1010" spans="2:18" s="412" customFormat="1" ht="13.5" customHeight="1" thickBot="1">
      <c r="B1010" s="784"/>
      <c r="C1010" s="859"/>
      <c r="D1010" s="870"/>
      <c r="E1010" s="446" t="s">
        <v>21</v>
      </c>
      <c r="F1010" s="283"/>
      <c r="G1010" s="283"/>
      <c r="H1010" s="444"/>
      <c r="I1010" s="444"/>
      <c r="J1010" s="444"/>
      <c r="K1010" s="444"/>
      <c r="L1010" s="459"/>
      <c r="M1010" s="459"/>
      <c r="N1010" s="429"/>
      <c r="O1010" s="532"/>
      <c r="P1010" s="444"/>
      <c r="Q1010" s="444"/>
      <c r="R1010" s="431"/>
    </row>
    <row r="1011" spans="2:18" ht="13.5" customHeight="1">
      <c r="B1011" s="781"/>
      <c r="C1011" s="759" t="s">
        <v>826</v>
      </c>
      <c r="D1011" s="771" t="s">
        <v>332</v>
      </c>
      <c r="E1011" s="340" t="s">
        <v>18</v>
      </c>
      <c r="F1011" s="195"/>
      <c r="G1011" s="195"/>
      <c r="H1011" s="339">
        <v>158</v>
      </c>
      <c r="I1011" s="339">
        <v>124.22477000000001</v>
      </c>
      <c r="J1011" s="195">
        <v>337.5</v>
      </c>
      <c r="K1011" s="354">
        <v>319.79764999999998</v>
      </c>
      <c r="L1011" s="264">
        <v>498.49200000000002</v>
      </c>
      <c r="M1011" s="264">
        <v>463.69270999999998</v>
      </c>
      <c r="N1011" s="355">
        <v>659.49199999999996</v>
      </c>
      <c r="O1011" s="261">
        <v>602.05890999999997</v>
      </c>
      <c r="P1011" s="195">
        <v>1106.5999999999999</v>
      </c>
      <c r="Q1011" s="205">
        <v>1106.5999999999999</v>
      </c>
      <c r="R1011" s="117"/>
    </row>
    <row r="1012" spans="2:18" ht="13.5" customHeight="1">
      <c r="B1012" s="782"/>
      <c r="C1012" s="760"/>
      <c r="D1012" s="753"/>
      <c r="E1012" s="263" t="s">
        <v>19</v>
      </c>
      <c r="F1012" s="184"/>
      <c r="G1012" s="184"/>
      <c r="H1012" s="326"/>
      <c r="I1012" s="326"/>
      <c r="J1012" s="414"/>
      <c r="K1012" s="414"/>
      <c r="L1012" s="458"/>
      <c r="M1012" s="458"/>
      <c r="N1012" s="355"/>
      <c r="O1012" s="261"/>
      <c r="P1012" s="184"/>
      <c r="Q1012" s="203"/>
      <c r="R1012" s="114"/>
    </row>
    <row r="1013" spans="2:18" ht="13.5" customHeight="1">
      <c r="B1013" s="782"/>
      <c r="C1013" s="760"/>
      <c r="D1013" s="753"/>
      <c r="E1013" s="263" t="s">
        <v>29</v>
      </c>
      <c r="F1013" s="184"/>
      <c r="G1013" s="184"/>
      <c r="H1013" s="326">
        <v>0</v>
      </c>
      <c r="I1013" s="326">
        <v>0</v>
      </c>
      <c r="J1013" s="414">
        <v>0</v>
      </c>
      <c r="K1013" s="414">
        <v>0</v>
      </c>
      <c r="L1013" s="458">
        <v>0</v>
      </c>
      <c r="M1013" s="458">
        <v>0</v>
      </c>
      <c r="N1013" s="355">
        <v>0</v>
      </c>
      <c r="O1013" s="261">
        <v>0</v>
      </c>
      <c r="P1013" s="184">
        <v>0</v>
      </c>
      <c r="Q1013" s="203">
        <v>0</v>
      </c>
      <c r="R1013" s="114"/>
    </row>
    <row r="1014" spans="2:18" ht="13.5" customHeight="1">
      <c r="B1014" s="782"/>
      <c r="C1014" s="760"/>
      <c r="D1014" s="753"/>
      <c r="E1014" s="263" t="s">
        <v>20</v>
      </c>
      <c r="F1014" s="184"/>
      <c r="G1014" s="184"/>
      <c r="H1014" s="326">
        <v>158</v>
      </c>
      <c r="I1014" s="326">
        <v>124.22477000000001</v>
      </c>
      <c r="J1014" s="184">
        <v>337.5</v>
      </c>
      <c r="K1014" s="264">
        <v>319.79764999999998</v>
      </c>
      <c r="L1014" s="264">
        <v>498.49200000000002</v>
      </c>
      <c r="M1014" s="264">
        <v>463.69270999999998</v>
      </c>
      <c r="N1014" s="355">
        <v>659.49199999999996</v>
      </c>
      <c r="O1014" s="261">
        <v>602.05890999999997</v>
      </c>
      <c r="P1014" s="184">
        <v>1106.5999999999999</v>
      </c>
      <c r="Q1014" s="203">
        <v>1106.5999999999999</v>
      </c>
      <c r="R1014" s="114"/>
    </row>
    <row r="1015" spans="2:18" ht="13.5" customHeight="1">
      <c r="B1015" s="782"/>
      <c r="C1015" s="760"/>
      <c r="D1015" s="753"/>
      <c r="E1015" s="263" t="s">
        <v>34</v>
      </c>
      <c r="F1015" s="184"/>
      <c r="G1015" s="184"/>
      <c r="H1015" s="326"/>
      <c r="I1015" s="326"/>
      <c r="J1015" s="414"/>
      <c r="K1015" s="414"/>
      <c r="L1015" s="458"/>
      <c r="M1015" s="458"/>
      <c r="N1015" s="355"/>
      <c r="O1015" s="261"/>
      <c r="P1015" s="184"/>
      <c r="Q1015" s="203"/>
      <c r="R1015" s="114"/>
    </row>
    <row r="1016" spans="2:18" ht="13.5" customHeight="1">
      <c r="B1016" s="782"/>
      <c r="C1016" s="760"/>
      <c r="D1016" s="753"/>
      <c r="E1016" s="263" t="s">
        <v>70</v>
      </c>
      <c r="F1016" s="184"/>
      <c r="G1016" s="184"/>
      <c r="H1016" s="326">
        <v>0</v>
      </c>
      <c r="I1016" s="326">
        <v>0</v>
      </c>
      <c r="J1016" s="414">
        <v>0</v>
      </c>
      <c r="K1016" s="414">
        <v>0</v>
      </c>
      <c r="L1016" s="458">
        <v>0</v>
      </c>
      <c r="M1016" s="458">
        <v>0</v>
      </c>
      <c r="N1016" s="355">
        <v>0</v>
      </c>
      <c r="O1016" s="261">
        <v>0</v>
      </c>
      <c r="P1016" s="184">
        <v>0</v>
      </c>
      <c r="Q1016" s="203">
        <v>0</v>
      </c>
      <c r="R1016" s="114"/>
    </row>
    <row r="1017" spans="2:18" ht="13.5" customHeight="1" thickBot="1">
      <c r="B1017" s="782"/>
      <c r="C1017" s="760"/>
      <c r="D1017" s="768"/>
      <c r="E1017" s="282" t="s">
        <v>21</v>
      </c>
      <c r="F1017" s="194"/>
      <c r="G1017" s="194"/>
      <c r="H1017" s="327"/>
      <c r="I1017" s="327"/>
      <c r="J1017" s="415"/>
      <c r="K1017" s="415"/>
      <c r="L1017" s="459"/>
      <c r="M1017" s="459"/>
      <c r="N1017" s="513"/>
      <c r="O1017" s="294"/>
      <c r="P1017" s="194"/>
      <c r="Q1017" s="210"/>
      <c r="R1017" s="115"/>
    </row>
    <row r="1018" spans="2:18" ht="13.5" customHeight="1">
      <c r="B1018" s="783"/>
      <c r="C1018" s="646"/>
      <c r="D1018" s="757" t="s">
        <v>332</v>
      </c>
      <c r="E1018" s="279" t="s">
        <v>18</v>
      </c>
      <c r="F1018" s="197"/>
      <c r="G1018" s="197"/>
      <c r="H1018" s="325">
        <v>81.258179999999996</v>
      </c>
      <c r="I1018" s="325">
        <v>71.756</v>
      </c>
      <c r="J1018" s="184">
        <v>167.94191000000001</v>
      </c>
      <c r="K1018" s="264">
        <v>103.34202999999999</v>
      </c>
      <c r="L1018" s="264">
        <v>234.10017999999999</v>
      </c>
      <c r="M1018" s="264">
        <v>170.42131000000001</v>
      </c>
      <c r="N1018" s="355">
        <v>247.94200000000001</v>
      </c>
      <c r="O1018" s="261">
        <v>247.94200000000001</v>
      </c>
      <c r="P1018" s="197">
        <v>0</v>
      </c>
      <c r="Q1018" s="211">
        <v>0</v>
      </c>
      <c r="R1018" s="113"/>
    </row>
    <row r="1019" spans="2:18" ht="13.5" customHeight="1">
      <c r="B1019" s="783"/>
      <c r="C1019" s="646"/>
      <c r="D1019" s="758"/>
      <c r="E1019" s="263" t="s">
        <v>19</v>
      </c>
      <c r="F1019" s="184"/>
      <c r="G1019" s="184"/>
      <c r="H1019" s="326"/>
      <c r="I1019" s="326"/>
      <c r="J1019" s="414"/>
      <c r="K1019" s="414"/>
      <c r="L1019" s="458"/>
      <c r="M1019" s="458"/>
      <c r="N1019" s="355"/>
      <c r="O1019" s="261"/>
      <c r="P1019" s="184"/>
      <c r="Q1019" s="203"/>
      <c r="R1019" s="114"/>
    </row>
    <row r="1020" spans="2:18" ht="13.5" customHeight="1">
      <c r="B1020" s="783"/>
      <c r="C1020" s="646"/>
      <c r="D1020" s="758"/>
      <c r="E1020" s="263" t="s">
        <v>29</v>
      </c>
      <c r="F1020" s="184"/>
      <c r="G1020" s="184"/>
      <c r="H1020" s="326">
        <v>0</v>
      </c>
      <c r="I1020" s="326">
        <v>0</v>
      </c>
      <c r="J1020" s="414">
        <v>0</v>
      </c>
      <c r="K1020" s="414">
        <v>0</v>
      </c>
      <c r="L1020" s="458">
        <v>0</v>
      </c>
      <c r="M1020" s="458">
        <v>0</v>
      </c>
      <c r="N1020" s="355">
        <v>0</v>
      </c>
      <c r="O1020" s="261">
        <v>0</v>
      </c>
      <c r="P1020" s="184">
        <v>0</v>
      </c>
      <c r="Q1020" s="203">
        <v>0</v>
      </c>
      <c r="R1020" s="114"/>
    </row>
    <row r="1021" spans="2:18" ht="13.5" customHeight="1">
      <c r="B1021" s="783"/>
      <c r="C1021" s="646"/>
      <c r="D1021" s="758"/>
      <c r="E1021" s="263" t="s">
        <v>20</v>
      </c>
      <c r="F1021" s="184"/>
      <c r="G1021" s="184"/>
      <c r="H1021" s="326">
        <v>81.258179999999996</v>
      </c>
      <c r="I1021" s="326">
        <v>71.756</v>
      </c>
      <c r="J1021" s="184">
        <v>167.94191000000001</v>
      </c>
      <c r="K1021" s="264">
        <v>103.34202999999999</v>
      </c>
      <c r="L1021" s="264">
        <v>234.10017999999999</v>
      </c>
      <c r="M1021" s="264">
        <v>170.42131000000001</v>
      </c>
      <c r="N1021" s="355">
        <v>247.94200000000001</v>
      </c>
      <c r="O1021" s="261">
        <v>247.94200000000001</v>
      </c>
      <c r="P1021" s="184">
        <v>0</v>
      </c>
      <c r="Q1021" s="203">
        <v>0</v>
      </c>
      <c r="R1021" s="114"/>
    </row>
    <row r="1022" spans="2:18" ht="13.5" customHeight="1">
      <c r="B1022" s="783"/>
      <c r="C1022" s="646"/>
      <c r="D1022" s="758"/>
      <c r="E1022" s="263" t="s">
        <v>34</v>
      </c>
      <c r="F1022" s="184"/>
      <c r="G1022" s="184"/>
      <c r="H1022" s="326"/>
      <c r="I1022" s="326"/>
      <c r="J1022" s="414"/>
      <c r="K1022" s="414"/>
      <c r="L1022" s="458"/>
      <c r="M1022" s="458"/>
      <c r="N1022" s="355"/>
      <c r="O1022" s="261"/>
      <c r="P1022" s="184"/>
      <c r="Q1022" s="203"/>
      <c r="R1022" s="114"/>
    </row>
    <row r="1023" spans="2:18" ht="13.5" customHeight="1">
      <c r="B1023" s="783"/>
      <c r="C1023" s="646"/>
      <c r="D1023" s="758"/>
      <c r="E1023" s="263" t="s">
        <v>70</v>
      </c>
      <c r="F1023" s="184"/>
      <c r="G1023" s="184"/>
      <c r="H1023" s="326">
        <v>0</v>
      </c>
      <c r="I1023" s="326">
        <v>0</v>
      </c>
      <c r="J1023" s="414">
        <v>0</v>
      </c>
      <c r="K1023" s="414">
        <v>0</v>
      </c>
      <c r="L1023" s="458">
        <v>0</v>
      </c>
      <c r="M1023" s="458">
        <v>0</v>
      </c>
      <c r="N1023" s="355">
        <v>0</v>
      </c>
      <c r="O1023" s="261">
        <v>0</v>
      </c>
      <c r="P1023" s="184">
        <v>0</v>
      </c>
      <c r="Q1023" s="203">
        <v>0</v>
      </c>
      <c r="R1023" s="114"/>
    </row>
    <row r="1024" spans="2:18" ht="13.5" customHeight="1" thickBot="1">
      <c r="B1024" s="783"/>
      <c r="C1024" s="646"/>
      <c r="D1024" s="772"/>
      <c r="E1024" s="282" t="s">
        <v>21</v>
      </c>
      <c r="F1024" s="194"/>
      <c r="G1024" s="194"/>
      <c r="H1024" s="327"/>
      <c r="I1024" s="327"/>
      <c r="J1024" s="415"/>
      <c r="K1024" s="415"/>
      <c r="L1024" s="459"/>
      <c r="M1024" s="459"/>
      <c r="N1024" s="513"/>
      <c r="O1024" s="294"/>
      <c r="P1024" s="194"/>
      <c r="Q1024" s="210"/>
      <c r="R1024" s="115"/>
    </row>
    <row r="1025" spans="2:18" ht="13.5" customHeight="1">
      <c r="B1025" s="783"/>
      <c r="C1025" s="646"/>
      <c r="D1025" s="757" t="s">
        <v>713</v>
      </c>
      <c r="E1025" s="328" t="s">
        <v>18</v>
      </c>
      <c r="F1025" s="197"/>
      <c r="G1025" s="197"/>
      <c r="H1025" s="325">
        <v>70.756</v>
      </c>
      <c r="I1025" s="325">
        <v>47.46</v>
      </c>
      <c r="J1025" s="197">
        <v>70.756</v>
      </c>
      <c r="K1025" s="353">
        <v>70.756</v>
      </c>
      <c r="L1025" s="264">
        <v>70.756</v>
      </c>
      <c r="M1025" s="264">
        <v>70.756</v>
      </c>
      <c r="N1025" s="355">
        <v>70.756</v>
      </c>
      <c r="O1025" s="261">
        <v>70.756</v>
      </c>
      <c r="P1025" s="197">
        <v>0</v>
      </c>
      <c r="Q1025" s="211">
        <v>0</v>
      </c>
      <c r="R1025" s="113"/>
    </row>
    <row r="1026" spans="2:18" ht="13.5" customHeight="1">
      <c r="B1026" s="783"/>
      <c r="C1026" s="646"/>
      <c r="D1026" s="758"/>
      <c r="E1026" s="329" t="s">
        <v>19</v>
      </c>
      <c r="F1026" s="184"/>
      <c r="G1026" s="184"/>
      <c r="H1026" s="326"/>
      <c r="I1026" s="326"/>
      <c r="J1026" s="414"/>
      <c r="K1026" s="414"/>
      <c r="L1026" s="458"/>
      <c r="M1026" s="458"/>
      <c r="N1026" s="355"/>
      <c r="O1026" s="261"/>
      <c r="P1026" s="184"/>
      <c r="Q1026" s="203"/>
      <c r="R1026" s="114"/>
    </row>
    <row r="1027" spans="2:18" ht="13.5" customHeight="1">
      <c r="B1027" s="783"/>
      <c r="C1027" s="646"/>
      <c r="D1027" s="758"/>
      <c r="E1027" s="329" t="s">
        <v>29</v>
      </c>
      <c r="F1027" s="184"/>
      <c r="G1027" s="184"/>
      <c r="H1027" s="326">
        <v>0</v>
      </c>
      <c r="I1027" s="326">
        <v>0</v>
      </c>
      <c r="J1027" s="414">
        <v>0</v>
      </c>
      <c r="K1027" s="414">
        <v>0</v>
      </c>
      <c r="L1027" s="458">
        <v>0</v>
      </c>
      <c r="M1027" s="458">
        <v>0</v>
      </c>
      <c r="N1027" s="355">
        <v>0</v>
      </c>
      <c r="O1027" s="261">
        <v>0</v>
      </c>
      <c r="P1027" s="184">
        <v>0</v>
      </c>
      <c r="Q1027" s="203">
        <v>0</v>
      </c>
      <c r="R1027" s="114"/>
    </row>
    <row r="1028" spans="2:18" ht="13.5" customHeight="1">
      <c r="B1028" s="783"/>
      <c r="C1028" s="646"/>
      <c r="D1028" s="758"/>
      <c r="E1028" s="329" t="s">
        <v>20</v>
      </c>
      <c r="F1028" s="184"/>
      <c r="G1028" s="184"/>
      <c r="H1028" s="326">
        <v>70.756</v>
      </c>
      <c r="I1028" s="326">
        <v>47.46</v>
      </c>
      <c r="J1028" s="184">
        <v>70.756</v>
      </c>
      <c r="K1028" s="264">
        <v>70.756</v>
      </c>
      <c r="L1028" s="264">
        <v>70.756</v>
      </c>
      <c r="M1028" s="264">
        <v>70.756</v>
      </c>
      <c r="N1028" s="355">
        <v>70.756</v>
      </c>
      <c r="O1028" s="261">
        <v>70.756</v>
      </c>
      <c r="P1028" s="184">
        <v>0</v>
      </c>
      <c r="Q1028" s="203">
        <v>0</v>
      </c>
      <c r="R1028" s="114"/>
    </row>
    <row r="1029" spans="2:18" ht="13.5" customHeight="1">
      <c r="B1029" s="783"/>
      <c r="C1029" s="646"/>
      <c r="D1029" s="758"/>
      <c r="E1029" s="329" t="s">
        <v>34</v>
      </c>
      <c r="F1029" s="184"/>
      <c r="G1029" s="184"/>
      <c r="H1029" s="326"/>
      <c r="I1029" s="326"/>
      <c r="J1029" s="414"/>
      <c r="K1029" s="414"/>
      <c r="L1029" s="458"/>
      <c r="M1029" s="458"/>
      <c r="N1029" s="355"/>
      <c r="O1029" s="261"/>
      <c r="P1029" s="184"/>
      <c r="Q1029" s="203"/>
      <c r="R1029" s="114"/>
    </row>
    <row r="1030" spans="2:18" ht="13.5" customHeight="1">
      <c r="B1030" s="783"/>
      <c r="C1030" s="646"/>
      <c r="D1030" s="758"/>
      <c r="E1030" s="329" t="s">
        <v>70</v>
      </c>
      <c r="F1030" s="184"/>
      <c r="G1030" s="184"/>
      <c r="H1030" s="326">
        <v>0</v>
      </c>
      <c r="I1030" s="326">
        <v>0</v>
      </c>
      <c r="J1030" s="414">
        <v>0</v>
      </c>
      <c r="K1030" s="414">
        <v>0</v>
      </c>
      <c r="L1030" s="458">
        <v>0</v>
      </c>
      <c r="M1030" s="458">
        <v>0</v>
      </c>
      <c r="N1030" s="355">
        <v>0</v>
      </c>
      <c r="O1030" s="261">
        <v>0</v>
      </c>
      <c r="P1030" s="184">
        <v>0</v>
      </c>
      <c r="Q1030" s="203">
        <v>0</v>
      </c>
      <c r="R1030" s="114"/>
    </row>
    <row r="1031" spans="2:18" ht="13.5" customHeight="1" thickBot="1">
      <c r="B1031" s="783"/>
      <c r="C1031" s="646"/>
      <c r="D1031" s="772"/>
      <c r="E1031" s="330" t="s">
        <v>21</v>
      </c>
      <c r="F1031" s="194"/>
      <c r="G1031" s="194"/>
      <c r="H1031" s="327"/>
      <c r="I1031" s="327"/>
      <c r="J1031" s="415"/>
      <c r="K1031" s="415"/>
      <c r="L1031" s="459"/>
      <c r="M1031" s="459"/>
      <c r="N1031" s="513"/>
      <c r="O1031" s="294"/>
      <c r="P1031" s="194"/>
      <c r="Q1031" s="210"/>
      <c r="R1031" s="115"/>
    </row>
    <row r="1032" spans="2:18" s="256" customFormat="1" ht="13.5" customHeight="1">
      <c r="B1032" s="783"/>
      <c r="C1032" s="646"/>
      <c r="D1032" s="771" t="s">
        <v>332</v>
      </c>
      <c r="E1032" s="340" t="s">
        <v>18</v>
      </c>
      <c r="F1032" s="195"/>
      <c r="G1032" s="195"/>
      <c r="H1032" s="339">
        <v>61.58</v>
      </c>
      <c r="I1032" s="339">
        <v>53.117370000000001</v>
      </c>
      <c r="J1032" s="195">
        <v>117.56609</v>
      </c>
      <c r="K1032" s="354">
        <v>104.99948999999999</v>
      </c>
      <c r="L1032" s="264">
        <v>164.666</v>
      </c>
      <c r="M1032" s="264">
        <v>145.57758000000001</v>
      </c>
      <c r="N1032" s="355">
        <v>199.166</v>
      </c>
      <c r="O1032" s="261">
        <v>194.04795999999999</v>
      </c>
      <c r="P1032" s="195">
        <v>0</v>
      </c>
      <c r="Q1032" s="205">
        <v>0</v>
      </c>
      <c r="R1032" s="117"/>
    </row>
    <row r="1033" spans="2:18" s="256" customFormat="1" ht="13.5" customHeight="1">
      <c r="B1033" s="783"/>
      <c r="C1033" s="646"/>
      <c r="D1033" s="753"/>
      <c r="E1033" s="263" t="s">
        <v>19</v>
      </c>
      <c r="F1033" s="184"/>
      <c r="G1033" s="184"/>
      <c r="H1033" s="326"/>
      <c r="I1033" s="326"/>
      <c r="J1033" s="414"/>
      <c r="K1033" s="414"/>
      <c r="L1033" s="458"/>
      <c r="M1033" s="458"/>
      <c r="N1033" s="355"/>
      <c r="O1033" s="261"/>
      <c r="P1033" s="184"/>
      <c r="Q1033" s="203"/>
      <c r="R1033" s="114"/>
    </row>
    <row r="1034" spans="2:18" s="256" customFormat="1" ht="13.5" customHeight="1">
      <c r="B1034" s="783"/>
      <c r="C1034" s="646"/>
      <c r="D1034" s="753"/>
      <c r="E1034" s="263" t="s">
        <v>29</v>
      </c>
      <c r="F1034" s="184"/>
      <c r="G1034" s="184"/>
      <c r="H1034" s="326">
        <v>0</v>
      </c>
      <c r="I1034" s="326">
        <v>0</v>
      </c>
      <c r="J1034" s="414">
        <v>0</v>
      </c>
      <c r="K1034" s="414">
        <v>0</v>
      </c>
      <c r="L1034" s="458">
        <v>0</v>
      </c>
      <c r="M1034" s="458">
        <v>0</v>
      </c>
      <c r="N1034" s="355">
        <v>0</v>
      </c>
      <c r="O1034" s="261">
        <v>0</v>
      </c>
      <c r="P1034" s="184">
        <v>0</v>
      </c>
      <c r="Q1034" s="203">
        <v>0</v>
      </c>
      <c r="R1034" s="114"/>
    </row>
    <row r="1035" spans="2:18" s="256" customFormat="1" ht="13.5" customHeight="1">
      <c r="B1035" s="783"/>
      <c r="C1035" s="646"/>
      <c r="D1035" s="753"/>
      <c r="E1035" s="263" t="s">
        <v>20</v>
      </c>
      <c r="F1035" s="184"/>
      <c r="G1035" s="184"/>
      <c r="H1035" s="326">
        <v>61.58</v>
      </c>
      <c r="I1035" s="326">
        <v>53.117370000000001</v>
      </c>
      <c r="J1035" s="184">
        <v>117.56609</v>
      </c>
      <c r="K1035" s="264">
        <v>104.99948999999999</v>
      </c>
      <c r="L1035" s="264">
        <v>164.666</v>
      </c>
      <c r="M1035" s="264">
        <v>145.57758000000001</v>
      </c>
      <c r="N1035" s="355">
        <v>199.166</v>
      </c>
      <c r="O1035" s="261">
        <v>194.04795999999999</v>
      </c>
      <c r="P1035" s="184">
        <v>0</v>
      </c>
      <c r="Q1035" s="203">
        <v>0</v>
      </c>
      <c r="R1035" s="114"/>
    </row>
    <row r="1036" spans="2:18" s="256" customFormat="1" ht="13.5" customHeight="1">
      <c r="B1036" s="783"/>
      <c r="C1036" s="646"/>
      <c r="D1036" s="753"/>
      <c r="E1036" s="263" t="s">
        <v>34</v>
      </c>
      <c r="F1036" s="184"/>
      <c r="G1036" s="184"/>
      <c r="H1036" s="326"/>
      <c r="I1036" s="326"/>
      <c r="J1036" s="414"/>
      <c r="K1036" s="414"/>
      <c r="L1036" s="458"/>
      <c r="M1036" s="458"/>
      <c r="N1036" s="355"/>
      <c r="O1036" s="261"/>
      <c r="P1036" s="184"/>
      <c r="Q1036" s="203"/>
      <c r="R1036" s="114"/>
    </row>
    <row r="1037" spans="2:18" s="256" customFormat="1" ht="13.5" customHeight="1">
      <c r="B1037" s="783"/>
      <c r="C1037" s="646"/>
      <c r="D1037" s="753"/>
      <c r="E1037" s="263" t="s">
        <v>70</v>
      </c>
      <c r="F1037" s="184"/>
      <c r="G1037" s="184"/>
      <c r="H1037" s="326">
        <v>0</v>
      </c>
      <c r="I1037" s="326">
        <v>0</v>
      </c>
      <c r="J1037" s="414">
        <v>0</v>
      </c>
      <c r="K1037" s="414">
        <v>0</v>
      </c>
      <c r="L1037" s="458">
        <v>0</v>
      </c>
      <c r="M1037" s="458">
        <v>0</v>
      </c>
      <c r="N1037" s="355">
        <v>0</v>
      </c>
      <c r="O1037" s="261">
        <v>0</v>
      </c>
      <c r="P1037" s="184">
        <v>0</v>
      </c>
      <c r="Q1037" s="203">
        <v>0</v>
      </c>
      <c r="R1037" s="114"/>
    </row>
    <row r="1038" spans="2:18" s="256" customFormat="1" ht="13.5" customHeight="1" thickBot="1">
      <c r="B1038" s="784"/>
      <c r="C1038" s="748"/>
      <c r="D1038" s="768"/>
      <c r="E1038" s="282" t="s">
        <v>21</v>
      </c>
      <c r="F1038" s="194"/>
      <c r="G1038" s="194"/>
      <c r="H1038" s="327"/>
      <c r="I1038" s="327"/>
      <c r="J1038" s="415"/>
      <c r="K1038" s="415"/>
      <c r="L1038" s="459"/>
      <c r="M1038" s="459"/>
      <c r="N1038" s="513"/>
      <c r="O1038" s="294"/>
      <c r="P1038" s="194"/>
      <c r="Q1038" s="210"/>
      <c r="R1038" s="115"/>
    </row>
    <row r="1039" spans="2:18" ht="13.5" customHeight="1">
      <c r="B1039" s="781"/>
      <c r="C1039" s="759" t="s">
        <v>167</v>
      </c>
      <c r="D1039" s="760" t="s">
        <v>333</v>
      </c>
      <c r="E1039" s="193" t="s">
        <v>18</v>
      </c>
      <c r="F1039" s="195"/>
      <c r="G1039" s="195"/>
      <c r="H1039" s="339">
        <v>394.86559999999997</v>
      </c>
      <c r="I1039" s="339">
        <v>358.86450000000002</v>
      </c>
      <c r="J1039" s="184">
        <v>884.00090999999998</v>
      </c>
      <c r="K1039" s="264">
        <v>731.19448999999997</v>
      </c>
      <c r="L1039" s="264">
        <v>1392.70164</v>
      </c>
      <c r="M1039" s="264">
        <v>1087.1854499999999</v>
      </c>
      <c r="N1039" s="355">
        <v>1457.77</v>
      </c>
      <c r="O1039" s="261">
        <v>1457.23603</v>
      </c>
      <c r="P1039" s="195">
        <v>2478.518</v>
      </c>
      <c r="Q1039" s="195">
        <v>2478.518</v>
      </c>
      <c r="R1039" s="201"/>
    </row>
    <row r="1040" spans="2:18" ht="13.5" customHeight="1">
      <c r="B1040" s="782"/>
      <c r="C1040" s="760"/>
      <c r="D1040" s="760"/>
      <c r="E1040" s="186" t="s">
        <v>19</v>
      </c>
      <c r="F1040" s="184"/>
      <c r="G1040" s="184"/>
      <c r="H1040" s="326"/>
      <c r="I1040" s="326"/>
      <c r="J1040" s="414"/>
      <c r="K1040" s="414"/>
      <c r="L1040" s="458"/>
      <c r="M1040" s="458"/>
      <c r="N1040" s="355"/>
      <c r="O1040" s="261"/>
      <c r="P1040" s="184"/>
      <c r="Q1040" s="184"/>
      <c r="R1040" s="121"/>
    </row>
    <row r="1041" spans="2:18" ht="13.5" customHeight="1">
      <c r="B1041" s="782"/>
      <c r="C1041" s="760"/>
      <c r="D1041" s="760"/>
      <c r="E1041" s="186" t="s">
        <v>29</v>
      </c>
      <c r="F1041" s="184"/>
      <c r="G1041" s="184"/>
      <c r="H1041" s="326">
        <v>0</v>
      </c>
      <c r="I1041" s="326">
        <v>0</v>
      </c>
      <c r="J1041" s="414">
        <v>0</v>
      </c>
      <c r="K1041" s="414">
        <v>0</v>
      </c>
      <c r="L1041" s="458">
        <v>0</v>
      </c>
      <c r="M1041" s="458">
        <v>0</v>
      </c>
      <c r="N1041" s="355">
        <v>0</v>
      </c>
      <c r="O1041" s="261">
        <v>0</v>
      </c>
      <c r="P1041" s="184">
        <v>0</v>
      </c>
      <c r="Q1041" s="184">
        <v>0</v>
      </c>
      <c r="R1041" s="121"/>
    </row>
    <row r="1042" spans="2:18" ht="13.5" customHeight="1">
      <c r="B1042" s="782"/>
      <c r="C1042" s="760"/>
      <c r="D1042" s="760"/>
      <c r="E1042" s="186" t="s">
        <v>20</v>
      </c>
      <c r="F1042" s="184"/>
      <c r="G1042" s="184"/>
      <c r="H1042" s="326">
        <v>0</v>
      </c>
      <c r="I1042" s="326">
        <v>0</v>
      </c>
      <c r="J1042" s="414">
        <v>0</v>
      </c>
      <c r="K1042" s="414">
        <v>0</v>
      </c>
      <c r="L1042" s="458">
        <v>0</v>
      </c>
      <c r="M1042" s="458">
        <v>0</v>
      </c>
      <c r="N1042" s="355">
        <v>0</v>
      </c>
      <c r="O1042" s="261">
        <v>0</v>
      </c>
      <c r="P1042" s="184">
        <v>0</v>
      </c>
      <c r="Q1042" s="184">
        <v>0</v>
      </c>
      <c r="R1042" s="121"/>
    </row>
    <row r="1043" spans="2:18" ht="13.5" customHeight="1">
      <c r="B1043" s="782"/>
      <c r="C1043" s="760"/>
      <c r="D1043" s="760"/>
      <c r="E1043" s="186" t="s">
        <v>34</v>
      </c>
      <c r="F1043" s="184"/>
      <c r="G1043" s="184"/>
      <c r="H1043" s="326"/>
      <c r="I1043" s="326"/>
      <c r="J1043" s="414"/>
      <c r="K1043" s="414"/>
      <c r="L1043" s="458"/>
      <c r="M1043" s="458"/>
      <c r="N1043" s="355"/>
      <c r="O1043" s="261"/>
      <c r="P1043" s="184"/>
      <c r="Q1043" s="184"/>
      <c r="R1043" s="121"/>
    </row>
    <row r="1044" spans="2:18" ht="13.5" customHeight="1">
      <c r="B1044" s="782"/>
      <c r="C1044" s="760"/>
      <c r="D1044" s="760"/>
      <c r="E1044" s="186" t="s">
        <v>70</v>
      </c>
      <c r="F1044" s="184"/>
      <c r="G1044" s="184"/>
      <c r="H1044" s="326">
        <v>394.86559999999997</v>
      </c>
      <c r="I1044" s="326">
        <v>358.86450000000002</v>
      </c>
      <c r="J1044" s="184">
        <v>884.00090999999998</v>
      </c>
      <c r="K1044" s="264">
        <v>731.19448999999997</v>
      </c>
      <c r="L1044" s="264">
        <v>1392.70164</v>
      </c>
      <c r="M1044" s="264">
        <v>1087.1854499999999</v>
      </c>
      <c r="N1044" s="355">
        <v>1457.77</v>
      </c>
      <c r="O1044" s="261">
        <v>1457.23603</v>
      </c>
      <c r="P1044" s="184">
        <v>2478.518</v>
      </c>
      <c r="Q1044" s="184">
        <v>2478.518</v>
      </c>
      <c r="R1044" s="121"/>
    </row>
    <row r="1045" spans="2:18" ht="13.5" customHeight="1" thickBot="1">
      <c r="B1045" s="782"/>
      <c r="C1045" s="760"/>
      <c r="D1045" s="809"/>
      <c r="E1045" s="190" t="s">
        <v>21</v>
      </c>
      <c r="F1045" s="194"/>
      <c r="G1045" s="194"/>
      <c r="H1045" s="327"/>
      <c r="I1045" s="327"/>
      <c r="J1045" s="415"/>
      <c r="K1045" s="415"/>
      <c r="L1045" s="459"/>
      <c r="M1045" s="459"/>
      <c r="N1045" s="513"/>
      <c r="O1045" s="294"/>
      <c r="P1045" s="194"/>
      <c r="Q1045" s="194"/>
      <c r="R1045" s="122"/>
    </row>
    <row r="1046" spans="2:18" s="178" customFormat="1" ht="13.5" customHeight="1">
      <c r="B1046" s="783"/>
      <c r="C1046" s="646"/>
      <c r="D1046" s="759" t="s">
        <v>333</v>
      </c>
      <c r="E1046" s="189" t="s">
        <v>18</v>
      </c>
      <c r="F1046" s="197"/>
      <c r="G1046" s="197"/>
      <c r="H1046" s="325">
        <v>0.19500000000000001</v>
      </c>
      <c r="I1046" s="325">
        <v>1.2999999999999999E-2</v>
      </c>
      <c r="J1046" s="184">
        <v>27.865680000000001</v>
      </c>
      <c r="K1046" s="264">
        <v>26.527999999999999</v>
      </c>
      <c r="L1046" s="264">
        <v>28.060680000000001</v>
      </c>
      <c r="M1046" s="264">
        <v>26.722999999999999</v>
      </c>
      <c r="N1046" s="355">
        <v>27.088000000000001</v>
      </c>
      <c r="O1046" s="261">
        <v>27.047999999999998</v>
      </c>
      <c r="P1046" s="197">
        <v>0</v>
      </c>
      <c r="Q1046" s="197">
        <v>0</v>
      </c>
      <c r="R1046" s="120"/>
    </row>
    <row r="1047" spans="2:18" s="178" customFormat="1" ht="13.5" customHeight="1">
      <c r="B1047" s="783"/>
      <c r="C1047" s="646"/>
      <c r="D1047" s="760"/>
      <c r="E1047" s="186" t="s">
        <v>19</v>
      </c>
      <c r="F1047" s="184"/>
      <c r="G1047" s="184"/>
      <c r="H1047" s="326"/>
      <c r="I1047" s="326"/>
      <c r="J1047" s="414"/>
      <c r="K1047" s="414"/>
      <c r="L1047" s="458"/>
      <c r="M1047" s="458"/>
      <c r="N1047" s="355"/>
      <c r="O1047" s="261"/>
      <c r="P1047" s="184"/>
      <c r="Q1047" s="184"/>
      <c r="R1047" s="121"/>
    </row>
    <row r="1048" spans="2:18" s="178" customFormat="1" ht="13.5" customHeight="1">
      <c r="B1048" s="783"/>
      <c r="C1048" s="646"/>
      <c r="D1048" s="760"/>
      <c r="E1048" s="186" t="s">
        <v>29</v>
      </c>
      <c r="F1048" s="184"/>
      <c r="G1048" s="184"/>
      <c r="H1048" s="326">
        <v>0</v>
      </c>
      <c r="I1048" s="326">
        <v>0</v>
      </c>
      <c r="J1048" s="414">
        <v>0</v>
      </c>
      <c r="K1048" s="414">
        <v>0</v>
      </c>
      <c r="L1048" s="458">
        <v>0</v>
      </c>
      <c r="M1048" s="458">
        <v>0</v>
      </c>
      <c r="N1048" s="355">
        <v>0</v>
      </c>
      <c r="O1048" s="261">
        <v>0</v>
      </c>
      <c r="P1048" s="184">
        <v>0</v>
      </c>
      <c r="Q1048" s="184">
        <v>0</v>
      </c>
      <c r="R1048" s="121"/>
    </row>
    <row r="1049" spans="2:18" s="178" customFormat="1" ht="13.5" customHeight="1">
      <c r="B1049" s="783"/>
      <c r="C1049" s="646"/>
      <c r="D1049" s="760"/>
      <c r="E1049" s="186" t="s">
        <v>20</v>
      </c>
      <c r="F1049" s="184"/>
      <c r="G1049" s="184"/>
      <c r="H1049" s="326">
        <v>0</v>
      </c>
      <c r="I1049" s="326">
        <v>0</v>
      </c>
      <c r="J1049" s="414">
        <v>0</v>
      </c>
      <c r="K1049" s="414">
        <v>0</v>
      </c>
      <c r="L1049" s="458">
        <v>0</v>
      </c>
      <c r="M1049" s="458">
        <v>0</v>
      </c>
      <c r="N1049" s="355">
        <v>0</v>
      </c>
      <c r="O1049" s="261">
        <v>0</v>
      </c>
      <c r="P1049" s="184">
        <v>0</v>
      </c>
      <c r="Q1049" s="184">
        <v>0</v>
      </c>
      <c r="R1049" s="121"/>
    </row>
    <row r="1050" spans="2:18" s="178" customFormat="1" ht="13.5" customHeight="1">
      <c r="B1050" s="783"/>
      <c r="C1050" s="646"/>
      <c r="D1050" s="760"/>
      <c r="E1050" s="186" t="s">
        <v>34</v>
      </c>
      <c r="F1050" s="184"/>
      <c r="G1050" s="184"/>
      <c r="H1050" s="326"/>
      <c r="I1050" s="326"/>
      <c r="J1050" s="414"/>
      <c r="K1050" s="414"/>
      <c r="L1050" s="458"/>
      <c r="M1050" s="458"/>
      <c r="N1050" s="355"/>
      <c r="O1050" s="261"/>
      <c r="P1050" s="184"/>
      <c r="Q1050" s="184"/>
      <c r="R1050" s="121"/>
    </row>
    <row r="1051" spans="2:18" s="178" customFormat="1" ht="13.5" customHeight="1">
      <c r="B1051" s="783"/>
      <c r="C1051" s="646"/>
      <c r="D1051" s="760"/>
      <c r="E1051" s="186" t="s">
        <v>70</v>
      </c>
      <c r="F1051" s="184"/>
      <c r="G1051" s="184"/>
      <c r="H1051" s="326">
        <v>0.19500000000000001</v>
      </c>
      <c r="I1051" s="326">
        <v>1.2999999999999999E-2</v>
      </c>
      <c r="J1051" s="184">
        <v>27.865680000000001</v>
      </c>
      <c r="K1051" s="264">
        <v>26.527999999999999</v>
      </c>
      <c r="L1051" s="264">
        <v>28.060680000000001</v>
      </c>
      <c r="M1051" s="264">
        <v>26.722999999999999</v>
      </c>
      <c r="N1051" s="355">
        <v>27.088000000000001</v>
      </c>
      <c r="O1051" s="261">
        <v>27.047999999999998</v>
      </c>
      <c r="P1051" s="184">
        <v>0</v>
      </c>
      <c r="Q1051" s="184">
        <v>0</v>
      </c>
      <c r="R1051" s="121"/>
    </row>
    <row r="1052" spans="2:18" s="178" customFormat="1" ht="13.5" customHeight="1" thickBot="1">
      <c r="B1052" s="783"/>
      <c r="C1052" s="646"/>
      <c r="D1052" s="809"/>
      <c r="E1052" s="190" t="s">
        <v>21</v>
      </c>
      <c r="F1052" s="194"/>
      <c r="G1052" s="194"/>
      <c r="H1052" s="327"/>
      <c r="I1052" s="327"/>
      <c r="J1052" s="415"/>
      <c r="K1052" s="415"/>
      <c r="L1052" s="459"/>
      <c r="M1052" s="459"/>
      <c r="N1052" s="513"/>
      <c r="O1052" s="294"/>
      <c r="P1052" s="194"/>
      <c r="Q1052" s="194"/>
      <c r="R1052" s="122"/>
    </row>
    <row r="1053" spans="2:18" s="83" customFormat="1" ht="13.5" customHeight="1">
      <c r="B1053" s="783"/>
      <c r="C1053" s="646"/>
      <c r="D1053" s="757" t="s">
        <v>333</v>
      </c>
      <c r="E1053" s="279" t="s">
        <v>18</v>
      </c>
      <c r="F1053" s="197"/>
      <c r="G1053" s="197"/>
      <c r="H1053" s="325">
        <v>119.05448</v>
      </c>
      <c r="I1053" s="325">
        <v>68.770480000000006</v>
      </c>
      <c r="J1053" s="184">
        <v>266.57835</v>
      </c>
      <c r="K1053" s="264">
        <v>251.45611</v>
      </c>
      <c r="L1053" s="264">
        <v>442.09289000000001</v>
      </c>
      <c r="M1053" s="264">
        <v>310.62572999999998</v>
      </c>
      <c r="N1053" s="355">
        <v>538.16039000000001</v>
      </c>
      <c r="O1053" s="261">
        <v>505.71557999999999</v>
      </c>
      <c r="P1053" s="197">
        <v>0</v>
      </c>
      <c r="Q1053" s="197">
        <v>0</v>
      </c>
      <c r="R1053" s="113"/>
    </row>
    <row r="1054" spans="2:18" s="83" customFormat="1" ht="13.5" customHeight="1">
      <c r="B1054" s="783"/>
      <c r="C1054" s="646"/>
      <c r="D1054" s="758"/>
      <c r="E1054" s="263" t="s">
        <v>19</v>
      </c>
      <c r="F1054" s="184"/>
      <c r="G1054" s="184"/>
      <c r="H1054" s="326"/>
      <c r="I1054" s="326"/>
      <c r="J1054" s="414"/>
      <c r="K1054" s="414"/>
      <c r="L1054" s="458"/>
      <c r="M1054" s="458"/>
      <c r="N1054" s="355"/>
      <c r="O1054" s="261"/>
      <c r="P1054" s="184"/>
      <c r="Q1054" s="184"/>
      <c r="R1054" s="114"/>
    </row>
    <row r="1055" spans="2:18" s="83" customFormat="1" ht="13.5" customHeight="1">
      <c r="B1055" s="783"/>
      <c r="C1055" s="646"/>
      <c r="D1055" s="758"/>
      <c r="E1055" s="263" t="s">
        <v>29</v>
      </c>
      <c r="F1055" s="184"/>
      <c r="G1055" s="184"/>
      <c r="H1055" s="326">
        <v>0</v>
      </c>
      <c r="I1055" s="326">
        <v>0</v>
      </c>
      <c r="J1055" s="414">
        <v>0</v>
      </c>
      <c r="K1055" s="414">
        <v>0</v>
      </c>
      <c r="L1055" s="458">
        <v>0</v>
      </c>
      <c r="M1055" s="458">
        <v>0</v>
      </c>
      <c r="N1055" s="355">
        <v>0</v>
      </c>
      <c r="O1055" s="261">
        <v>0</v>
      </c>
      <c r="P1055" s="184">
        <v>0</v>
      </c>
      <c r="Q1055" s="184">
        <v>0</v>
      </c>
      <c r="R1055" s="114"/>
    </row>
    <row r="1056" spans="2:18" s="83" customFormat="1" ht="13.5" customHeight="1">
      <c r="B1056" s="783"/>
      <c r="C1056" s="646"/>
      <c r="D1056" s="758"/>
      <c r="E1056" s="263" t="s">
        <v>20</v>
      </c>
      <c r="F1056" s="184"/>
      <c r="G1056" s="184"/>
      <c r="H1056" s="326">
        <v>0</v>
      </c>
      <c r="I1056" s="326">
        <v>0</v>
      </c>
      <c r="J1056" s="414">
        <v>0</v>
      </c>
      <c r="K1056" s="414">
        <v>0</v>
      </c>
      <c r="L1056" s="458">
        <v>0</v>
      </c>
      <c r="M1056" s="458">
        <v>0</v>
      </c>
      <c r="N1056" s="355">
        <v>0</v>
      </c>
      <c r="O1056" s="261">
        <v>0</v>
      </c>
      <c r="P1056" s="184">
        <v>0</v>
      </c>
      <c r="Q1056" s="184">
        <v>0</v>
      </c>
      <c r="R1056" s="114"/>
    </row>
    <row r="1057" spans="2:18" s="83" customFormat="1" ht="13.5" customHeight="1">
      <c r="B1057" s="783"/>
      <c r="C1057" s="646"/>
      <c r="D1057" s="758"/>
      <c r="E1057" s="263" t="s">
        <v>34</v>
      </c>
      <c r="F1057" s="184"/>
      <c r="G1057" s="184"/>
      <c r="H1057" s="326"/>
      <c r="I1057" s="326"/>
      <c r="J1057" s="414"/>
      <c r="K1057" s="414"/>
      <c r="L1057" s="458"/>
      <c r="M1057" s="458"/>
      <c r="N1057" s="355"/>
      <c r="O1057" s="261"/>
      <c r="P1057" s="184"/>
      <c r="Q1057" s="184"/>
      <c r="R1057" s="114"/>
    </row>
    <row r="1058" spans="2:18" s="83" customFormat="1" ht="13.5" customHeight="1">
      <c r="B1058" s="783"/>
      <c r="C1058" s="646"/>
      <c r="D1058" s="758"/>
      <c r="E1058" s="263" t="s">
        <v>70</v>
      </c>
      <c r="F1058" s="184"/>
      <c r="G1058" s="184"/>
      <c r="H1058" s="326">
        <v>119.05448</v>
      </c>
      <c r="I1058" s="326">
        <v>68.770480000000006</v>
      </c>
      <c r="J1058" s="184">
        <v>266.57835</v>
      </c>
      <c r="K1058" s="264">
        <v>251.45611</v>
      </c>
      <c r="L1058" s="264">
        <v>442.09289000000001</v>
      </c>
      <c r="M1058" s="264">
        <v>310.62572999999998</v>
      </c>
      <c r="N1058" s="355">
        <v>538.16039000000001</v>
      </c>
      <c r="O1058" s="261">
        <v>505.71557999999999</v>
      </c>
      <c r="P1058" s="184">
        <v>0</v>
      </c>
      <c r="Q1058" s="184">
        <v>0</v>
      </c>
      <c r="R1058" s="114"/>
    </row>
    <row r="1059" spans="2:18" s="83" customFormat="1" ht="13.5" customHeight="1" thickBot="1">
      <c r="B1059" s="783"/>
      <c r="C1059" s="646"/>
      <c r="D1059" s="772"/>
      <c r="E1059" s="282" t="s">
        <v>21</v>
      </c>
      <c r="F1059" s="194"/>
      <c r="G1059" s="194"/>
      <c r="H1059" s="327"/>
      <c r="I1059" s="327"/>
      <c r="J1059" s="415"/>
      <c r="K1059" s="415"/>
      <c r="L1059" s="459"/>
      <c r="M1059" s="459"/>
      <c r="N1059" s="513"/>
      <c r="O1059" s="294"/>
      <c r="P1059" s="194"/>
      <c r="Q1059" s="194"/>
      <c r="R1059" s="115"/>
    </row>
    <row r="1060" spans="2:18" ht="13.5" customHeight="1">
      <c r="B1060" s="783"/>
      <c r="C1060" s="646"/>
      <c r="D1060" s="757" t="s">
        <v>333</v>
      </c>
      <c r="E1060" s="328" t="s">
        <v>18</v>
      </c>
      <c r="F1060" s="197"/>
      <c r="G1060" s="197"/>
      <c r="H1060" s="325">
        <v>44.866660000000003</v>
      </c>
      <c r="I1060" s="325">
        <v>44.161250000000003</v>
      </c>
      <c r="J1060" s="197">
        <v>90.287080000000003</v>
      </c>
      <c r="K1060" s="353">
        <v>77.405649999999994</v>
      </c>
      <c r="L1060" s="264">
        <v>136.13061999999999</v>
      </c>
      <c r="M1060" s="264">
        <v>106.93705</v>
      </c>
      <c r="N1060" s="355">
        <v>228.13061999999999</v>
      </c>
      <c r="O1060" s="261">
        <v>201.93705</v>
      </c>
      <c r="P1060" s="197">
        <v>0</v>
      </c>
      <c r="Q1060" s="211">
        <v>0</v>
      </c>
      <c r="R1060" s="113"/>
    </row>
    <row r="1061" spans="2:18" ht="13.5" customHeight="1">
      <c r="B1061" s="783"/>
      <c r="C1061" s="646"/>
      <c r="D1061" s="758"/>
      <c r="E1061" s="329" t="s">
        <v>19</v>
      </c>
      <c r="F1061" s="184"/>
      <c r="G1061" s="184"/>
      <c r="H1061" s="326"/>
      <c r="I1061" s="326"/>
      <c r="J1061" s="414"/>
      <c r="K1061" s="414"/>
      <c r="L1061" s="458"/>
      <c r="M1061" s="458"/>
      <c r="N1061" s="355"/>
      <c r="O1061" s="261"/>
      <c r="P1061" s="184"/>
      <c r="Q1061" s="203"/>
      <c r="R1061" s="114"/>
    </row>
    <row r="1062" spans="2:18" ht="13.5" customHeight="1">
      <c r="B1062" s="783"/>
      <c r="C1062" s="646"/>
      <c r="D1062" s="758"/>
      <c r="E1062" s="329" t="s">
        <v>29</v>
      </c>
      <c r="F1062" s="184"/>
      <c r="G1062" s="184"/>
      <c r="H1062" s="326">
        <v>0</v>
      </c>
      <c r="I1062" s="326">
        <v>0</v>
      </c>
      <c r="J1062" s="414">
        <v>0</v>
      </c>
      <c r="K1062" s="414">
        <v>0</v>
      </c>
      <c r="L1062" s="458">
        <v>0</v>
      </c>
      <c r="M1062" s="458">
        <v>0</v>
      </c>
      <c r="N1062" s="355">
        <v>0</v>
      </c>
      <c r="O1062" s="261">
        <v>0</v>
      </c>
      <c r="P1062" s="184">
        <v>0</v>
      </c>
      <c r="Q1062" s="203">
        <v>0</v>
      </c>
      <c r="R1062" s="114"/>
    </row>
    <row r="1063" spans="2:18" ht="13.5" customHeight="1">
      <c r="B1063" s="783"/>
      <c r="C1063" s="646"/>
      <c r="D1063" s="758"/>
      <c r="E1063" s="329" t="s">
        <v>20</v>
      </c>
      <c r="F1063" s="184"/>
      <c r="G1063" s="184"/>
      <c r="H1063" s="326">
        <v>0</v>
      </c>
      <c r="I1063" s="326">
        <v>0</v>
      </c>
      <c r="J1063" s="414">
        <v>0</v>
      </c>
      <c r="K1063" s="414">
        <v>0</v>
      </c>
      <c r="L1063" s="458">
        <v>0</v>
      </c>
      <c r="M1063" s="458">
        <v>0</v>
      </c>
      <c r="N1063" s="355">
        <v>0</v>
      </c>
      <c r="O1063" s="261">
        <v>0</v>
      </c>
      <c r="P1063" s="184">
        <v>0</v>
      </c>
      <c r="Q1063" s="203">
        <v>0</v>
      </c>
      <c r="R1063" s="114"/>
    </row>
    <row r="1064" spans="2:18" ht="13.5" customHeight="1">
      <c r="B1064" s="783"/>
      <c r="C1064" s="646"/>
      <c r="D1064" s="758"/>
      <c r="E1064" s="329" t="s">
        <v>34</v>
      </c>
      <c r="F1064" s="184"/>
      <c r="G1064" s="184"/>
      <c r="H1064" s="326"/>
      <c r="I1064" s="326"/>
      <c r="J1064" s="414"/>
      <c r="K1064" s="414"/>
      <c r="L1064" s="458"/>
      <c r="M1064" s="458"/>
      <c r="N1064" s="355"/>
      <c r="O1064" s="261"/>
      <c r="P1064" s="184"/>
      <c r="Q1064" s="203"/>
      <c r="R1064" s="114"/>
    </row>
    <row r="1065" spans="2:18" ht="13.5" customHeight="1">
      <c r="B1065" s="783"/>
      <c r="C1065" s="646"/>
      <c r="D1065" s="758"/>
      <c r="E1065" s="329" t="s">
        <v>70</v>
      </c>
      <c r="F1065" s="184"/>
      <c r="G1065" s="184"/>
      <c r="H1065" s="326">
        <v>44.866660000000003</v>
      </c>
      <c r="I1065" s="326">
        <v>44.161250000000003</v>
      </c>
      <c r="J1065" s="184">
        <v>90.287080000000003</v>
      </c>
      <c r="K1065" s="264">
        <v>77.405649999999994</v>
      </c>
      <c r="L1065" s="264">
        <v>136.13061999999999</v>
      </c>
      <c r="M1065" s="264">
        <v>106.93705</v>
      </c>
      <c r="N1065" s="355">
        <v>228.13061999999999</v>
      </c>
      <c r="O1065" s="261">
        <v>201.93705</v>
      </c>
      <c r="P1065" s="184">
        <v>0</v>
      </c>
      <c r="Q1065" s="203">
        <v>0</v>
      </c>
      <c r="R1065" s="114"/>
    </row>
    <row r="1066" spans="2:18" ht="13.5" customHeight="1" thickBot="1">
      <c r="B1066" s="783"/>
      <c r="C1066" s="646"/>
      <c r="D1066" s="772"/>
      <c r="E1066" s="330" t="s">
        <v>21</v>
      </c>
      <c r="F1066" s="194"/>
      <c r="G1066" s="194"/>
      <c r="H1066" s="327"/>
      <c r="I1066" s="327"/>
      <c r="J1066" s="415"/>
      <c r="K1066" s="415"/>
      <c r="L1066" s="459"/>
      <c r="M1066" s="459"/>
      <c r="N1066" s="513"/>
      <c r="O1066" s="294"/>
      <c r="P1066" s="194"/>
      <c r="Q1066" s="210"/>
      <c r="R1066" s="115"/>
    </row>
    <row r="1067" spans="2:18" s="323" customFormat="1" ht="13.5" customHeight="1">
      <c r="B1067" s="783"/>
      <c r="C1067" s="646"/>
      <c r="D1067" s="771" t="s">
        <v>333</v>
      </c>
      <c r="E1067" s="340" t="s">
        <v>18</v>
      </c>
      <c r="F1067" s="195"/>
      <c r="G1067" s="195"/>
      <c r="H1067" s="195">
        <v>0</v>
      </c>
      <c r="I1067" s="195">
        <v>0</v>
      </c>
      <c r="J1067" s="195">
        <v>0.89370000000000005</v>
      </c>
      <c r="K1067" s="354">
        <v>0.89370000000000005</v>
      </c>
      <c r="L1067" s="264">
        <v>1.3936999999999999</v>
      </c>
      <c r="M1067" s="264">
        <v>1.3936999999999999</v>
      </c>
      <c r="N1067" s="355">
        <v>8.9915400000000005</v>
      </c>
      <c r="O1067" s="261">
        <v>8.9915400000000005</v>
      </c>
      <c r="P1067" s="195">
        <v>0</v>
      </c>
      <c r="Q1067" s="195">
        <v>0</v>
      </c>
      <c r="R1067" s="117"/>
    </row>
    <row r="1068" spans="2:18" s="323" customFormat="1" ht="13.5" customHeight="1">
      <c r="B1068" s="783"/>
      <c r="C1068" s="646"/>
      <c r="D1068" s="753"/>
      <c r="E1068" s="329" t="s">
        <v>19</v>
      </c>
      <c r="F1068" s="184"/>
      <c r="G1068" s="184"/>
      <c r="H1068" s="326"/>
      <c r="I1068" s="326"/>
      <c r="J1068" s="414"/>
      <c r="K1068" s="414"/>
      <c r="L1068" s="458"/>
      <c r="M1068" s="458"/>
      <c r="N1068" s="355"/>
      <c r="O1068" s="261"/>
      <c r="P1068" s="184"/>
      <c r="Q1068" s="203"/>
      <c r="R1068" s="114"/>
    </row>
    <row r="1069" spans="2:18" s="323" customFormat="1" ht="13.5" customHeight="1">
      <c r="B1069" s="783"/>
      <c r="C1069" s="646"/>
      <c r="D1069" s="753"/>
      <c r="E1069" s="329" t="s">
        <v>29</v>
      </c>
      <c r="F1069" s="184"/>
      <c r="G1069" s="184"/>
      <c r="H1069" s="326">
        <v>0</v>
      </c>
      <c r="I1069" s="326">
        <v>0</v>
      </c>
      <c r="J1069" s="414">
        <v>0</v>
      </c>
      <c r="K1069" s="414">
        <v>0</v>
      </c>
      <c r="L1069" s="458">
        <v>0</v>
      </c>
      <c r="M1069" s="458">
        <v>0</v>
      </c>
      <c r="N1069" s="355">
        <v>0</v>
      </c>
      <c r="O1069" s="261">
        <v>0</v>
      </c>
      <c r="P1069" s="184">
        <v>0</v>
      </c>
      <c r="Q1069" s="203">
        <v>0</v>
      </c>
      <c r="R1069" s="114"/>
    </row>
    <row r="1070" spans="2:18" s="323" customFormat="1" ht="13.5" customHeight="1">
      <c r="B1070" s="783"/>
      <c r="C1070" s="646"/>
      <c r="D1070" s="753"/>
      <c r="E1070" s="329" t="s">
        <v>20</v>
      </c>
      <c r="F1070" s="184"/>
      <c r="G1070" s="184"/>
      <c r="H1070" s="326">
        <v>0</v>
      </c>
      <c r="I1070" s="326">
        <v>0</v>
      </c>
      <c r="J1070" s="414">
        <v>0</v>
      </c>
      <c r="K1070" s="414">
        <v>0</v>
      </c>
      <c r="L1070" s="458">
        <v>0</v>
      </c>
      <c r="M1070" s="458">
        <v>0</v>
      </c>
      <c r="N1070" s="355">
        <v>0</v>
      </c>
      <c r="O1070" s="261">
        <v>0</v>
      </c>
      <c r="P1070" s="184">
        <v>0</v>
      </c>
      <c r="Q1070" s="203">
        <v>0</v>
      </c>
      <c r="R1070" s="114"/>
    </row>
    <row r="1071" spans="2:18" s="323" customFormat="1" ht="13.5" customHeight="1">
      <c r="B1071" s="783"/>
      <c r="C1071" s="646"/>
      <c r="D1071" s="753"/>
      <c r="E1071" s="329" t="s">
        <v>34</v>
      </c>
      <c r="F1071" s="184"/>
      <c r="G1071" s="184"/>
      <c r="H1071" s="326"/>
      <c r="I1071" s="326"/>
      <c r="J1071" s="414"/>
      <c r="K1071" s="414"/>
      <c r="L1071" s="458"/>
      <c r="M1071" s="458"/>
      <c r="N1071" s="355"/>
      <c r="O1071" s="261"/>
      <c r="P1071" s="184"/>
      <c r="Q1071" s="203"/>
      <c r="R1071" s="114"/>
    </row>
    <row r="1072" spans="2:18" s="323" customFormat="1" ht="13.5" customHeight="1">
      <c r="B1072" s="783"/>
      <c r="C1072" s="646"/>
      <c r="D1072" s="753"/>
      <c r="E1072" s="329" t="s">
        <v>70</v>
      </c>
      <c r="F1072" s="184"/>
      <c r="G1072" s="184"/>
      <c r="H1072" s="184">
        <v>0</v>
      </c>
      <c r="I1072" s="184">
        <v>0</v>
      </c>
      <c r="J1072" s="184">
        <v>0.89370000000000005</v>
      </c>
      <c r="K1072" s="264">
        <v>0.89370000000000005</v>
      </c>
      <c r="L1072" s="264">
        <v>1.3936999999999999</v>
      </c>
      <c r="M1072" s="264">
        <v>1.3936999999999999</v>
      </c>
      <c r="N1072" s="355">
        <v>8.9915400000000005</v>
      </c>
      <c r="O1072" s="261">
        <v>8.9915400000000005</v>
      </c>
      <c r="P1072" s="184">
        <v>0</v>
      </c>
      <c r="Q1072" s="184">
        <v>0</v>
      </c>
      <c r="R1072" s="114"/>
    </row>
    <row r="1073" spans="2:18" s="323" customFormat="1" ht="13.5" customHeight="1" thickBot="1">
      <c r="B1073" s="783"/>
      <c r="C1073" s="646"/>
      <c r="D1073" s="768"/>
      <c r="E1073" s="330" t="s">
        <v>21</v>
      </c>
      <c r="F1073" s="194"/>
      <c r="G1073" s="194"/>
      <c r="H1073" s="327"/>
      <c r="I1073" s="327"/>
      <c r="J1073" s="415"/>
      <c r="K1073" s="415"/>
      <c r="L1073" s="459"/>
      <c r="M1073" s="459"/>
      <c r="N1073" s="513"/>
      <c r="O1073" s="294"/>
      <c r="P1073" s="194"/>
      <c r="Q1073" s="210"/>
      <c r="R1073" s="115"/>
    </row>
    <row r="1074" spans="2:18" s="199" customFormat="1" ht="13.5" customHeight="1">
      <c r="B1074" s="783"/>
      <c r="C1074" s="646"/>
      <c r="D1074" s="758" t="s">
        <v>333</v>
      </c>
      <c r="E1074" s="340" t="s">
        <v>18</v>
      </c>
      <c r="F1074" s="195"/>
      <c r="G1074" s="195"/>
      <c r="H1074" s="339">
        <v>516.90390000000002</v>
      </c>
      <c r="I1074" s="339">
        <v>426.40422999999998</v>
      </c>
      <c r="J1074" s="184">
        <v>1245.2128</v>
      </c>
      <c r="K1074" s="264">
        <v>1092.54484</v>
      </c>
      <c r="L1074" s="264">
        <v>1967.93346</v>
      </c>
      <c r="M1074" s="264">
        <v>1568.1302800000001</v>
      </c>
      <c r="N1074" s="355">
        <v>2335.6999999999998</v>
      </c>
      <c r="O1074" s="261">
        <v>2335.59915</v>
      </c>
      <c r="P1074" s="195">
        <v>3246.32</v>
      </c>
      <c r="Q1074" s="205">
        <v>3246.32</v>
      </c>
      <c r="R1074" s="117"/>
    </row>
    <row r="1075" spans="2:18" s="199" customFormat="1" ht="13.5" customHeight="1">
      <c r="B1075" s="783"/>
      <c r="C1075" s="646"/>
      <c r="D1075" s="758"/>
      <c r="E1075" s="329" t="s">
        <v>19</v>
      </c>
      <c r="F1075" s="184"/>
      <c r="G1075" s="184"/>
      <c r="H1075" s="326"/>
      <c r="I1075" s="326"/>
      <c r="J1075" s="414"/>
      <c r="K1075" s="414"/>
      <c r="L1075" s="458"/>
      <c r="M1075" s="458"/>
      <c r="N1075" s="355"/>
      <c r="O1075" s="261"/>
      <c r="P1075" s="184"/>
      <c r="Q1075" s="203"/>
      <c r="R1075" s="114"/>
    </row>
    <row r="1076" spans="2:18" s="199" customFormat="1" ht="13.5" customHeight="1">
      <c r="B1076" s="783"/>
      <c r="C1076" s="646"/>
      <c r="D1076" s="758"/>
      <c r="E1076" s="329" t="s">
        <v>29</v>
      </c>
      <c r="F1076" s="184"/>
      <c r="G1076" s="184"/>
      <c r="H1076" s="326">
        <v>0</v>
      </c>
      <c r="I1076" s="326">
        <v>0</v>
      </c>
      <c r="J1076" s="414">
        <v>0</v>
      </c>
      <c r="K1076" s="414">
        <v>0</v>
      </c>
      <c r="L1076" s="458">
        <v>0</v>
      </c>
      <c r="M1076" s="458">
        <v>0</v>
      </c>
      <c r="N1076" s="355">
        <v>0</v>
      </c>
      <c r="O1076" s="261">
        <v>0</v>
      </c>
      <c r="P1076" s="184">
        <v>0</v>
      </c>
      <c r="Q1076" s="203">
        <v>0</v>
      </c>
      <c r="R1076" s="114"/>
    </row>
    <row r="1077" spans="2:18" s="199" customFormat="1" ht="13.5" customHeight="1">
      <c r="B1077" s="783"/>
      <c r="C1077" s="646"/>
      <c r="D1077" s="758"/>
      <c r="E1077" s="329" t="s">
        <v>20</v>
      </c>
      <c r="F1077" s="184"/>
      <c r="G1077" s="184"/>
      <c r="H1077" s="326">
        <v>0</v>
      </c>
      <c r="I1077" s="326">
        <v>0</v>
      </c>
      <c r="J1077" s="414">
        <v>0</v>
      </c>
      <c r="K1077" s="414">
        <v>0</v>
      </c>
      <c r="L1077" s="458">
        <v>0</v>
      </c>
      <c r="M1077" s="458">
        <v>0</v>
      </c>
      <c r="N1077" s="355">
        <v>0</v>
      </c>
      <c r="O1077" s="261">
        <v>0</v>
      </c>
      <c r="P1077" s="184">
        <v>0</v>
      </c>
      <c r="Q1077" s="203">
        <v>0</v>
      </c>
      <c r="R1077" s="114"/>
    </row>
    <row r="1078" spans="2:18" s="199" customFormat="1" ht="13.5" customHeight="1">
      <c r="B1078" s="783"/>
      <c r="C1078" s="646"/>
      <c r="D1078" s="758"/>
      <c r="E1078" s="329" t="s">
        <v>34</v>
      </c>
      <c r="F1078" s="184"/>
      <c r="G1078" s="184"/>
      <c r="H1078" s="326"/>
      <c r="I1078" s="326"/>
      <c r="J1078" s="414"/>
      <c r="K1078" s="414"/>
      <c r="L1078" s="458"/>
      <c r="M1078" s="458"/>
      <c r="N1078" s="355"/>
      <c r="O1078" s="261"/>
      <c r="P1078" s="184"/>
      <c r="Q1078" s="203"/>
      <c r="R1078" s="114"/>
    </row>
    <row r="1079" spans="2:18" s="199" customFormat="1" ht="13.5" customHeight="1">
      <c r="B1079" s="783"/>
      <c r="C1079" s="646"/>
      <c r="D1079" s="758"/>
      <c r="E1079" s="329" t="s">
        <v>70</v>
      </c>
      <c r="F1079" s="184"/>
      <c r="G1079" s="184"/>
      <c r="H1079" s="326">
        <v>516.90390000000002</v>
      </c>
      <c r="I1079" s="326">
        <v>426.40422999999998</v>
      </c>
      <c r="J1079" s="184">
        <v>1245.2128</v>
      </c>
      <c r="K1079" s="264">
        <v>1092.54484</v>
      </c>
      <c r="L1079" s="264">
        <v>1967.93346</v>
      </c>
      <c r="M1079" s="264">
        <v>1568.1302800000001</v>
      </c>
      <c r="N1079" s="355">
        <v>2335.6999999999998</v>
      </c>
      <c r="O1079" s="261">
        <v>2335.59915</v>
      </c>
      <c r="P1079" s="184">
        <v>3246.32</v>
      </c>
      <c r="Q1079" s="203">
        <v>3246.32</v>
      </c>
      <c r="R1079" s="114"/>
    </row>
    <row r="1080" spans="2:18" s="199" customFormat="1" ht="13.5" customHeight="1" thickBot="1">
      <c r="B1080" s="784"/>
      <c r="C1080" s="748"/>
      <c r="D1080" s="772"/>
      <c r="E1080" s="330" t="s">
        <v>21</v>
      </c>
      <c r="F1080" s="194"/>
      <c r="G1080" s="194"/>
      <c r="H1080" s="327"/>
      <c r="I1080" s="327"/>
      <c r="J1080" s="415"/>
      <c r="K1080" s="415"/>
      <c r="L1080" s="459"/>
      <c r="M1080" s="459"/>
      <c r="N1080" s="513"/>
      <c r="O1080" s="294"/>
      <c r="P1080" s="194"/>
      <c r="Q1080" s="210"/>
      <c r="R1080" s="115"/>
    </row>
    <row r="1081" spans="2:18" ht="13.5" customHeight="1">
      <c r="B1081" s="781"/>
      <c r="C1081" s="759" t="s">
        <v>171</v>
      </c>
      <c r="D1081" s="757" t="s">
        <v>335</v>
      </c>
      <c r="E1081" s="279" t="s">
        <v>18</v>
      </c>
      <c r="F1081" s="197"/>
      <c r="G1081" s="197"/>
      <c r="H1081" s="325">
        <v>48.22222</v>
      </c>
      <c r="I1081" s="325">
        <v>26</v>
      </c>
      <c r="J1081" s="184">
        <v>107.95696</v>
      </c>
      <c r="K1081" s="264">
        <v>56</v>
      </c>
      <c r="L1081" s="264">
        <v>170.08107999999999</v>
      </c>
      <c r="M1081" s="264">
        <v>118.4</v>
      </c>
      <c r="N1081" s="355">
        <v>205.6396</v>
      </c>
      <c r="O1081" s="261">
        <v>202.6396</v>
      </c>
      <c r="P1081" s="197">
        <v>0</v>
      </c>
      <c r="Q1081" s="211">
        <v>0</v>
      </c>
      <c r="R1081" s="113"/>
    </row>
    <row r="1082" spans="2:18" ht="13.5" customHeight="1">
      <c r="B1082" s="782"/>
      <c r="C1082" s="760"/>
      <c r="D1082" s="758"/>
      <c r="E1082" s="263" t="s">
        <v>19</v>
      </c>
      <c r="F1082" s="184"/>
      <c r="G1082" s="184"/>
      <c r="H1082" s="326"/>
      <c r="I1082" s="326"/>
      <c r="J1082" s="414"/>
      <c r="K1082" s="414"/>
      <c r="L1082" s="458"/>
      <c r="M1082" s="458"/>
      <c r="N1082" s="355"/>
      <c r="O1082" s="261"/>
      <c r="P1082" s="184"/>
      <c r="Q1082" s="203"/>
      <c r="R1082" s="114"/>
    </row>
    <row r="1083" spans="2:18" ht="13.5" customHeight="1">
      <c r="B1083" s="782"/>
      <c r="C1083" s="760"/>
      <c r="D1083" s="758"/>
      <c r="E1083" s="263" t="s">
        <v>29</v>
      </c>
      <c r="F1083" s="184"/>
      <c r="G1083" s="184"/>
      <c r="H1083" s="326">
        <v>0</v>
      </c>
      <c r="I1083" s="326">
        <v>0</v>
      </c>
      <c r="J1083" s="414">
        <v>0</v>
      </c>
      <c r="K1083" s="414">
        <v>0</v>
      </c>
      <c r="L1083" s="458">
        <v>0</v>
      </c>
      <c r="M1083" s="458">
        <v>0</v>
      </c>
      <c r="N1083" s="355">
        <v>0</v>
      </c>
      <c r="O1083" s="261">
        <v>0</v>
      </c>
      <c r="P1083" s="184">
        <v>0</v>
      </c>
      <c r="Q1083" s="203">
        <v>0</v>
      </c>
      <c r="R1083" s="114"/>
    </row>
    <row r="1084" spans="2:18" ht="13.5" customHeight="1">
      <c r="B1084" s="782"/>
      <c r="C1084" s="760"/>
      <c r="D1084" s="758"/>
      <c r="E1084" s="263" t="s">
        <v>20</v>
      </c>
      <c r="F1084" s="184"/>
      <c r="G1084" s="184"/>
      <c r="H1084" s="326">
        <v>0</v>
      </c>
      <c r="I1084" s="326">
        <v>0</v>
      </c>
      <c r="J1084" s="414">
        <v>0</v>
      </c>
      <c r="K1084" s="414">
        <v>0</v>
      </c>
      <c r="L1084" s="458">
        <v>0</v>
      </c>
      <c r="M1084" s="458">
        <v>0</v>
      </c>
      <c r="N1084" s="355">
        <v>0</v>
      </c>
      <c r="O1084" s="261">
        <v>0</v>
      </c>
      <c r="P1084" s="184">
        <v>0</v>
      </c>
      <c r="Q1084" s="203">
        <v>0</v>
      </c>
      <c r="R1084" s="114"/>
    </row>
    <row r="1085" spans="2:18" ht="13.5" customHeight="1">
      <c r="B1085" s="782"/>
      <c r="C1085" s="760"/>
      <c r="D1085" s="758"/>
      <c r="E1085" s="263" t="s">
        <v>34</v>
      </c>
      <c r="F1085" s="184"/>
      <c r="G1085" s="184"/>
      <c r="H1085" s="326"/>
      <c r="I1085" s="326"/>
      <c r="J1085" s="414"/>
      <c r="K1085" s="414"/>
      <c r="L1085" s="458"/>
      <c r="M1085" s="458"/>
      <c r="N1085" s="355"/>
      <c r="O1085" s="261"/>
      <c r="P1085" s="184"/>
      <c r="Q1085" s="203"/>
      <c r="R1085" s="114"/>
    </row>
    <row r="1086" spans="2:18" ht="13.5" customHeight="1">
      <c r="B1086" s="782"/>
      <c r="C1086" s="760"/>
      <c r="D1086" s="758"/>
      <c r="E1086" s="263" t="s">
        <v>70</v>
      </c>
      <c r="F1086" s="184"/>
      <c r="G1086" s="184"/>
      <c r="H1086" s="326">
        <v>48.22222</v>
      </c>
      <c r="I1086" s="326">
        <v>26</v>
      </c>
      <c r="J1086" s="184">
        <v>107.95696</v>
      </c>
      <c r="K1086" s="264">
        <v>56</v>
      </c>
      <c r="L1086" s="264">
        <v>170.08107999999999</v>
      </c>
      <c r="M1086" s="264">
        <v>118.4</v>
      </c>
      <c r="N1086" s="355">
        <v>205.6396</v>
      </c>
      <c r="O1086" s="261">
        <v>202.6396</v>
      </c>
      <c r="P1086" s="184">
        <v>0</v>
      </c>
      <c r="Q1086" s="203">
        <v>0</v>
      </c>
      <c r="R1086" s="114"/>
    </row>
    <row r="1087" spans="2:18" ht="13.5" customHeight="1" thickBot="1">
      <c r="B1087" s="782"/>
      <c r="C1087" s="760"/>
      <c r="D1087" s="772"/>
      <c r="E1087" s="282" t="s">
        <v>21</v>
      </c>
      <c r="F1087" s="194"/>
      <c r="G1087" s="194"/>
      <c r="H1087" s="327"/>
      <c r="I1087" s="327"/>
      <c r="J1087" s="415"/>
      <c r="K1087" s="415"/>
      <c r="L1087" s="459"/>
      <c r="M1087" s="459"/>
      <c r="N1087" s="513"/>
      <c r="O1087" s="294"/>
      <c r="P1087" s="194"/>
      <c r="Q1087" s="210"/>
      <c r="R1087" s="115"/>
    </row>
    <row r="1088" spans="2:18" ht="13.5" customHeight="1">
      <c r="B1088" s="783"/>
      <c r="C1088" s="646"/>
      <c r="D1088" s="757" t="s">
        <v>335</v>
      </c>
      <c r="E1088" s="328" t="s">
        <v>18</v>
      </c>
      <c r="F1088" s="197"/>
      <c r="G1088" s="197"/>
      <c r="H1088" s="325">
        <v>0.17330000000000001</v>
      </c>
      <c r="I1088" s="325">
        <v>0.13</v>
      </c>
      <c r="J1088" s="197">
        <v>0.38779999999999998</v>
      </c>
      <c r="K1088" s="353">
        <v>0.26</v>
      </c>
      <c r="L1088" s="264">
        <v>0.61095999999999995</v>
      </c>
      <c r="M1088" s="264">
        <v>0.32500000000000001</v>
      </c>
      <c r="N1088" s="355">
        <v>0.69</v>
      </c>
      <c r="O1088" s="261">
        <v>0.65900000000000003</v>
      </c>
      <c r="P1088" s="197">
        <v>0</v>
      </c>
      <c r="Q1088" s="211">
        <v>0</v>
      </c>
      <c r="R1088" s="113"/>
    </row>
    <row r="1089" spans="2:18" ht="13.5" customHeight="1">
      <c r="B1089" s="783"/>
      <c r="C1089" s="646"/>
      <c r="D1089" s="758"/>
      <c r="E1089" s="329" t="s">
        <v>19</v>
      </c>
      <c r="F1089" s="184"/>
      <c r="G1089" s="184"/>
      <c r="H1089" s="326"/>
      <c r="I1089" s="326"/>
      <c r="J1089" s="414"/>
      <c r="K1089" s="414"/>
      <c r="L1089" s="458"/>
      <c r="M1089" s="458"/>
      <c r="N1089" s="355"/>
      <c r="O1089" s="261"/>
      <c r="P1089" s="184"/>
      <c r="Q1089" s="203"/>
      <c r="R1089" s="114"/>
    </row>
    <row r="1090" spans="2:18" ht="13.5" customHeight="1">
      <c r="B1090" s="783"/>
      <c r="C1090" s="646"/>
      <c r="D1090" s="758"/>
      <c r="E1090" s="329" t="s">
        <v>29</v>
      </c>
      <c r="F1090" s="184"/>
      <c r="G1090" s="184"/>
      <c r="H1090" s="326">
        <v>0</v>
      </c>
      <c r="I1090" s="326">
        <v>0</v>
      </c>
      <c r="J1090" s="414">
        <v>0</v>
      </c>
      <c r="K1090" s="414">
        <v>0</v>
      </c>
      <c r="L1090" s="458">
        <v>0</v>
      </c>
      <c r="M1090" s="458">
        <v>0</v>
      </c>
      <c r="N1090" s="355">
        <v>0</v>
      </c>
      <c r="O1090" s="261">
        <v>0</v>
      </c>
      <c r="P1090" s="184">
        <v>0</v>
      </c>
      <c r="Q1090" s="203">
        <v>0</v>
      </c>
      <c r="R1090" s="114"/>
    </row>
    <row r="1091" spans="2:18" ht="13.5" customHeight="1">
      <c r="B1091" s="783"/>
      <c r="C1091" s="646"/>
      <c r="D1091" s="758"/>
      <c r="E1091" s="329" t="s">
        <v>20</v>
      </c>
      <c r="F1091" s="184"/>
      <c r="G1091" s="184"/>
      <c r="H1091" s="326">
        <v>0</v>
      </c>
      <c r="I1091" s="326">
        <v>0</v>
      </c>
      <c r="J1091" s="414">
        <v>0</v>
      </c>
      <c r="K1091" s="414">
        <v>0</v>
      </c>
      <c r="L1091" s="458">
        <v>0</v>
      </c>
      <c r="M1091" s="458">
        <v>0</v>
      </c>
      <c r="N1091" s="355">
        <v>0</v>
      </c>
      <c r="O1091" s="261">
        <v>0</v>
      </c>
      <c r="P1091" s="184">
        <v>0</v>
      </c>
      <c r="Q1091" s="203">
        <v>0</v>
      </c>
      <c r="R1091" s="114"/>
    </row>
    <row r="1092" spans="2:18" ht="13.5" customHeight="1">
      <c r="B1092" s="783"/>
      <c r="C1092" s="646"/>
      <c r="D1092" s="758"/>
      <c r="E1092" s="329" t="s">
        <v>34</v>
      </c>
      <c r="F1092" s="184"/>
      <c r="G1092" s="184"/>
      <c r="H1092" s="326"/>
      <c r="I1092" s="326"/>
      <c r="J1092" s="414"/>
      <c r="K1092" s="414"/>
      <c r="L1092" s="458"/>
      <c r="M1092" s="458"/>
      <c r="N1092" s="355"/>
      <c r="O1092" s="261"/>
      <c r="P1092" s="184"/>
      <c r="Q1092" s="203"/>
      <c r="R1092" s="114"/>
    </row>
    <row r="1093" spans="2:18" ht="13.5" customHeight="1">
      <c r="B1093" s="783"/>
      <c r="C1093" s="646"/>
      <c r="D1093" s="758"/>
      <c r="E1093" s="329" t="s">
        <v>70</v>
      </c>
      <c r="F1093" s="184"/>
      <c r="G1093" s="184"/>
      <c r="H1093" s="326">
        <v>0.17330000000000001</v>
      </c>
      <c r="I1093" s="326">
        <v>0.13</v>
      </c>
      <c r="J1093" s="184">
        <v>0.38779999999999998</v>
      </c>
      <c r="K1093" s="264">
        <v>0.26</v>
      </c>
      <c r="L1093" s="264">
        <v>0.61095999999999995</v>
      </c>
      <c r="M1093" s="264">
        <v>0.32500000000000001</v>
      </c>
      <c r="N1093" s="355">
        <v>0.69</v>
      </c>
      <c r="O1093" s="261">
        <v>0.65900000000000003</v>
      </c>
      <c r="P1093" s="184">
        <v>0</v>
      </c>
      <c r="Q1093" s="203">
        <v>0</v>
      </c>
      <c r="R1093" s="114"/>
    </row>
    <row r="1094" spans="2:18" ht="13.5" customHeight="1" thickBot="1">
      <c r="B1094" s="783"/>
      <c r="C1094" s="646"/>
      <c r="D1094" s="772"/>
      <c r="E1094" s="330" t="s">
        <v>21</v>
      </c>
      <c r="F1094" s="194"/>
      <c r="G1094" s="194"/>
      <c r="H1094" s="327"/>
      <c r="I1094" s="327"/>
      <c r="J1094" s="415"/>
      <c r="K1094" s="415"/>
      <c r="L1094" s="459"/>
      <c r="M1094" s="459"/>
      <c r="N1094" s="513"/>
      <c r="O1094" s="294"/>
      <c r="P1094" s="194"/>
      <c r="Q1094" s="210"/>
      <c r="R1094" s="115"/>
    </row>
    <row r="1095" spans="2:18" s="170" customFormat="1" ht="13.5" customHeight="1">
      <c r="B1095" s="783"/>
      <c r="C1095" s="646"/>
      <c r="D1095" s="761" t="s">
        <v>335</v>
      </c>
      <c r="E1095" s="328" t="s">
        <v>18</v>
      </c>
      <c r="F1095" s="197"/>
      <c r="G1095" s="197"/>
      <c r="H1095" s="325">
        <v>156.10496000000001</v>
      </c>
      <c r="I1095" s="325">
        <v>9.4119799999999998</v>
      </c>
      <c r="J1095" s="197">
        <v>349.47883000000002</v>
      </c>
      <c r="K1095" s="353">
        <v>164.23382000000001</v>
      </c>
      <c r="L1095" s="264">
        <v>638.03869999999995</v>
      </c>
      <c r="M1095" s="264">
        <v>484.42487999999997</v>
      </c>
      <c r="N1095" s="355">
        <v>747.19931999999994</v>
      </c>
      <c r="O1095" s="261">
        <v>685.50756000000001</v>
      </c>
      <c r="P1095" s="197">
        <v>0</v>
      </c>
      <c r="Q1095" s="211">
        <v>0</v>
      </c>
      <c r="R1095" s="113"/>
    </row>
    <row r="1096" spans="2:18" s="170" customFormat="1" ht="13.5" customHeight="1">
      <c r="B1096" s="783"/>
      <c r="C1096" s="646"/>
      <c r="D1096" s="753"/>
      <c r="E1096" s="329" t="s">
        <v>19</v>
      </c>
      <c r="F1096" s="184"/>
      <c r="G1096" s="184"/>
      <c r="H1096" s="326"/>
      <c r="I1096" s="326"/>
      <c r="J1096" s="414"/>
      <c r="K1096" s="414"/>
      <c r="L1096" s="458"/>
      <c r="M1096" s="458"/>
      <c r="N1096" s="355"/>
      <c r="O1096" s="261"/>
      <c r="P1096" s="184"/>
      <c r="Q1096" s="203"/>
      <c r="R1096" s="114"/>
    </row>
    <row r="1097" spans="2:18" s="170" customFormat="1" ht="13.5" customHeight="1">
      <c r="B1097" s="783"/>
      <c r="C1097" s="646"/>
      <c r="D1097" s="753"/>
      <c r="E1097" s="329" t="s">
        <v>29</v>
      </c>
      <c r="F1097" s="184"/>
      <c r="G1097" s="184"/>
      <c r="H1097" s="326">
        <v>0</v>
      </c>
      <c r="I1097" s="326">
        <v>0</v>
      </c>
      <c r="J1097" s="414">
        <v>0</v>
      </c>
      <c r="K1097" s="414">
        <v>0</v>
      </c>
      <c r="L1097" s="458">
        <v>0</v>
      </c>
      <c r="M1097" s="458">
        <v>0</v>
      </c>
      <c r="N1097" s="355">
        <v>0</v>
      </c>
      <c r="O1097" s="261">
        <v>0</v>
      </c>
      <c r="P1097" s="184">
        <v>0</v>
      </c>
      <c r="Q1097" s="203">
        <v>0</v>
      </c>
      <c r="R1097" s="114"/>
    </row>
    <row r="1098" spans="2:18" s="170" customFormat="1" ht="13.5" customHeight="1">
      <c r="B1098" s="783"/>
      <c r="C1098" s="646"/>
      <c r="D1098" s="753"/>
      <c r="E1098" s="329" t="s">
        <v>20</v>
      </c>
      <c r="F1098" s="184"/>
      <c r="G1098" s="184"/>
      <c r="H1098" s="326">
        <v>0</v>
      </c>
      <c r="I1098" s="326">
        <v>0</v>
      </c>
      <c r="J1098" s="414">
        <v>0</v>
      </c>
      <c r="K1098" s="414">
        <v>0</v>
      </c>
      <c r="L1098" s="458">
        <v>0</v>
      </c>
      <c r="M1098" s="458">
        <v>0</v>
      </c>
      <c r="N1098" s="355">
        <v>0</v>
      </c>
      <c r="O1098" s="261">
        <v>0</v>
      </c>
      <c r="P1098" s="184">
        <v>0</v>
      </c>
      <c r="Q1098" s="203">
        <v>0</v>
      </c>
      <c r="R1098" s="114"/>
    </row>
    <row r="1099" spans="2:18" s="170" customFormat="1" ht="13.5" customHeight="1">
      <c r="B1099" s="783"/>
      <c r="C1099" s="646"/>
      <c r="D1099" s="753"/>
      <c r="E1099" s="329" t="s">
        <v>34</v>
      </c>
      <c r="F1099" s="184"/>
      <c r="G1099" s="184"/>
      <c r="H1099" s="326"/>
      <c r="I1099" s="326"/>
      <c r="J1099" s="414"/>
      <c r="K1099" s="414"/>
      <c r="L1099" s="458"/>
      <c r="M1099" s="458"/>
      <c r="N1099" s="355"/>
      <c r="O1099" s="261"/>
      <c r="P1099" s="184"/>
      <c r="Q1099" s="203"/>
      <c r="R1099" s="114"/>
    </row>
    <row r="1100" spans="2:18" s="170" customFormat="1" ht="13.5" customHeight="1">
      <c r="B1100" s="783"/>
      <c r="C1100" s="646"/>
      <c r="D1100" s="753"/>
      <c r="E1100" s="329" t="s">
        <v>70</v>
      </c>
      <c r="F1100" s="184"/>
      <c r="G1100" s="184"/>
      <c r="H1100" s="326">
        <v>156.10496000000001</v>
      </c>
      <c r="I1100" s="326">
        <v>9.4119799999999998</v>
      </c>
      <c r="J1100" s="184">
        <v>349.47883000000002</v>
      </c>
      <c r="K1100" s="264">
        <v>164.23382000000001</v>
      </c>
      <c r="L1100" s="264">
        <v>638.03869999999995</v>
      </c>
      <c r="M1100" s="264">
        <v>484.42487999999997</v>
      </c>
      <c r="N1100" s="355">
        <v>747.19931999999994</v>
      </c>
      <c r="O1100" s="261">
        <v>685.50756000000001</v>
      </c>
      <c r="P1100" s="184">
        <v>0</v>
      </c>
      <c r="Q1100" s="203">
        <v>0</v>
      </c>
      <c r="R1100" s="114"/>
    </row>
    <row r="1101" spans="2:18" s="170" customFormat="1" ht="13.5" customHeight="1" thickBot="1">
      <c r="B1101" s="783"/>
      <c r="C1101" s="646"/>
      <c r="D1101" s="768"/>
      <c r="E1101" s="330" t="s">
        <v>21</v>
      </c>
      <c r="F1101" s="194"/>
      <c r="G1101" s="194"/>
      <c r="H1101" s="327"/>
      <c r="I1101" s="327"/>
      <c r="J1101" s="415"/>
      <c r="K1101" s="415"/>
      <c r="L1101" s="459"/>
      <c r="M1101" s="459"/>
      <c r="N1101" s="513"/>
      <c r="O1101" s="294"/>
      <c r="P1101" s="194"/>
      <c r="Q1101" s="210"/>
      <c r="R1101" s="115"/>
    </row>
    <row r="1102" spans="2:18" s="323" customFormat="1" ht="13.5" customHeight="1">
      <c r="B1102" s="783"/>
      <c r="C1102" s="646"/>
      <c r="D1102" s="771" t="s">
        <v>335</v>
      </c>
      <c r="E1102" s="340" t="s">
        <v>18</v>
      </c>
      <c r="F1102" s="195"/>
      <c r="G1102" s="195"/>
      <c r="H1102" s="195">
        <v>0</v>
      </c>
      <c r="I1102" s="195">
        <v>0</v>
      </c>
      <c r="J1102" s="195">
        <v>5.6058599999999998</v>
      </c>
      <c r="K1102" s="354">
        <v>5.5971000000000002</v>
      </c>
      <c r="L1102" s="264">
        <v>5.6558599999999997</v>
      </c>
      <c r="M1102" s="264">
        <v>5.6470900000000004</v>
      </c>
      <c r="N1102" s="355">
        <v>6.1471</v>
      </c>
      <c r="O1102" s="261">
        <v>6.1470900000000004</v>
      </c>
      <c r="P1102" s="195">
        <v>0</v>
      </c>
      <c r="Q1102" s="195">
        <v>0</v>
      </c>
      <c r="R1102" s="117"/>
    </row>
    <row r="1103" spans="2:18" s="323" customFormat="1" ht="13.5" customHeight="1">
      <c r="B1103" s="783"/>
      <c r="C1103" s="646"/>
      <c r="D1103" s="753"/>
      <c r="E1103" s="329" t="s">
        <v>19</v>
      </c>
      <c r="F1103" s="184"/>
      <c r="G1103" s="184"/>
      <c r="H1103" s="326"/>
      <c r="I1103" s="326"/>
      <c r="J1103" s="414"/>
      <c r="K1103" s="414"/>
      <c r="L1103" s="458"/>
      <c r="M1103" s="458"/>
      <c r="N1103" s="355"/>
      <c r="O1103" s="261"/>
      <c r="P1103" s="184"/>
      <c r="Q1103" s="203"/>
      <c r="R1103" s="114"/>
    </row>
    <row r="1104" spans="2:18" s="323" customFormat="1" ht="13.5" customHeight="1">
      <c r="B1104" s="783"/>
      <c r="C1104" s="646"/>
      <c r="D1104" s="753"/>
      <c r="E1104" s="329" t="s">
        <v>29</v>
      </c>
      <c r="F1104" s="184"/>
      <c r="G1104" s="184"/>
      <c r="H1104" s="326">
        <v>0</v>
      </c>
      <c r="I1104" s="326">
        <v>0</v>
      </c>
      <c r="J1104" s="414">
        <v>0</v>
      </c>
      <c r="K1104" s="414">
        <v>0</v>
      </c>
      <c r="L1104" s="458">
        <v>0</v>
      </c>
      <c r="M1104" s="458">
        <v>0</v>
      </c>
      <c r="N1104" s="355">
        <v>0</v>
      </c>
      <c r="O1104" s="261">
        <v>0</v>
      </c>
      <c r="P1104" s="184">
        <v>0</v>
      </c>
      <c r="Q1104" s="203">
        <v>0</v>
      </c>
      <c r="R1104" s="114"/>
    </row>
    <row r="1105" spans="2:18" s="323" customFormat="1" ht="13.5" customHeight="1">
      <c r="B1105" s="783"/>
      <c r="C1105" s="646"/>
      <c r="D1105" s="753"/>
      <c r="E1105" s="329" t="s">
        <v>20</v>
      </c>
      <c r="F1105" s="184"/>
      <c r="G1105" s="184"/>
      <c r="H1105" s="326">
        <v>0</v>
      </c>
      <c r="I1105" s="326">
        <v>0</v>
      </c>
      <c r="J1105" s="414">
        <v>0</v>
      </c>
      <c r="K1105" s="414">
        <v>0</v>
      </c>
      <c r="L1105" s="458">
        <v>0</v>
      </c>
      <c r="M1105" s="458">
        <v>0</v>
      </c>
      <c r="N1105" s="355">
        <v>0</v>
      </c>
      <c r="O1105" s="261">
        <v>0</v>
      </c>
      <c r="P1105" s="184">
        <v>0</v>
      </c>
      <c r="Q1105" s="203">
        <v>0</v>
      </c>
      <c r="R1105" s="114"/>
    </row>
    <row r="1106" spans="2:18" s="323" customFormat="1" ht="13.5" customHeight="1">
      <c r="B1106" s="783"/>
      <c r="C1106" s="646"/>
      <c r="D1106" s="753"/>
      <c r="E1106" s="329" t="s">
        <v>34</v>
      </c>
      <c r="F1106" s="184"/>
      <c r="G1106" s="184"/>
      <c r="H1106" s="326"/>
      <c r="I1106" s="326"/>
      <c r="J1106" s="414"/>
      <c r="K1106" s="414"/>
      <c r="L1106" s="458"/>
      <c r="M1106" s="458"/>
      <c r="N1106" s="355"/>
      <c r="O1106" s="261"/>
      <c r="P1106" s="184"/>
      <c r="Q1106" s="203"/>
      <c r="R1106" s="114"/>
    </row>
    <row r="1107" spans="2:18" s="323" customFormat="1" ht="13.5" customHeight="1">
      <c r="B1107" s="783"/>
      <c r="C1107" s="646"/>
      <c r="D1107" s="753"/>
      <c r="E1107" s="329" t="s">
        <v>70</v>
      </c>
      <c r="F1107" s="184"/>
      <c r="G1107" s="184"/>
      <c r="H1107" s="184">
        <v>0</v>
      </c>
      <c r="I1107" s="184">
        <v>0</v>
      </c>
      <c r="J1107" s="184">
        <v>5.6058599999999998</v>
      </c>
      <c r="K1107" s="264">
        <v>5.5971000000000002</v>
      </c>
      <c r="L1107" s="264">
        <v>5.6558599999999997</v>
      </c>
      <c r="M1107" s="264">
        <v>5.6470900000000004</v>
      </c>
      <c r="N1107" s="355">
        <v>6.1471</v>
      </c>
      <c r="O1107" s="261">
        <v>6.1470900000000004</v>
      </c>
      <c r="P1107" s="184">
        <v>0</v>
      </c>
      <c r="Q1107" s="184">
        <v>0</v>
      </c>
      <c r="R1107" s="114"/>
    </row>
    <row r="1108" spans="2:18" s="323" customFormat="1" ht="13.5" customHeight="1" thickBot="1">
      <c r="B1108" s="784"/>
      <c r="C1108" s="748"/>
      <c r="D1108" s="768"/>
      <c r="E1108" s="330" t="s">
        <v>21</v>
      </c>
      <c r="F1108" s="194"/>
      <c r="G1108" s="194"/>
      <c r="H1108" s="327"/>
      <c r="I1108" s="327"/>
      <c r="J1108" s="415"/>
      <c r="K1108" s="415"/>
      <c r="L1108" s="459"/>
      <c r="M1108" s="459"/>
      <c r="N1108" s="513"/>
      <c r="O1108" s="294"/>
      <c r="P1108" s="194"/>
      <c r="Q1108" s="210"/>
      <c r="R1108" s="115"/>
    </row>
    <row r="1109" spans="2:18" s="206" customFormat="1" ht="13.5" customHeight="1">
      <c r="B1109" s="781"/>
      <c r="C1109" s="759" t="s">
        <v>172</v>
      </c>
      <c r="D1109" s="757" t="s">
        <v>626</v>
      </c>
      <c r="E1109" s="279" t="s">
        <v>18</v>
      </c>
      <c r="F1109" s="197"/>
      <c r="G1109" s="197"/>
      <c r="H1109" s="325">
        <v>0</v>
      </c>
      <c r="I1109" s="325">
        <v>0</v>
      </c>
      <c r="J1109" s="184">
        <v>1959</v>
      </c>
      <c r="K1109" s="264">
        <v>0</v>
      </c>
      <c r="L1109" s="264">
        <v>1959</v>
      </c>
      <c r="M1109" s="264">
        <v>1495.7249999999999</v>
      </c>
      <c r="N1109" s="355">
        <v>3058</v>
      </c>
      <c r="O1109" s="261">
        <v>2666.85979</v>
      </c>
      <c r="P1109" s="197">
        <v>0</v>
      </c>
      <c r="Q1109" s="211">
        <v>0</v>
      </c>
      <c r="R1109" s="113"/>
    </row>
    <row r="1110" spans="2:18" s="206" customFormat="1" ht="13.5" customHeight="1">
      <c r="B1110" s="782"/>
      <c r="C1110" s="760"/>
      <c r="D1110" s="758"/>
      <c r="E1110" s="263" t="s">
        <v>19</v>
      </c>
      <c r="F1110" s="184"/>
      <c r="G1110" s="184"/>
      <c r="H1110" s="326"/>
      <c r="I1110" s="326"/>
      <c r="J1110" s="414"/>
      <c r="K1110" s="414"/>
      <c r="L1110" s="458"/>
      <c r="M1110" s="458"/>
      <c r="N1110" s="355"/>
      <c r="O1110" s="261"/>
      <c r="P1110" s="184"/>
      <c r="Q1110" s="203"/>
      <c r="R1110" s="114"/>
    </row>
    <row r="1111" spans="2:18" s="206" customFormat="1" ht="13.5" customHeight="1">
      <c r="B1111" s="782"/>
      <c r="C1111" s="760"/>
      <c r="D1111" s="758"/>
      <c r="E1111" s="263" t="s">
        <v>29</v>
      </c>
      <c r="F1111" s="184"/>
      <c r="G1111" s="184"/>
      <c r="H1111" s="326">
        <v>0</v>
      </c>
      <c r="I1111" s="326">
        <v>0</v>
      </c>
      <c r="J1111" s="414">
        <v>0</v>
      </c>
      <c r="K1111" s="414">
        <v>0</v>
      </c>
      <c r="L1111" s="458">
        <v>0</v>
      </c>
      <c r="M1111" s="458">
        <v>0</v>
      </c>
      <c r="N1111" s="355">
        <v>0</v>
      </c>
      <c r="O1111" s="261">
        <v>0</v>
      </c>
      <c r="P1111" s="184">
        <v>0</v>
      </c>
      <c r="Q1111" s="203">
        <v>0</v>
      </c>
      <c r="R1111" s="114"/>
    </row>
    <row r="1112" spans="2:18" s="206" customFormat="1" ht="13.5" customHeight="1">
      <c r="B1112" s="782"/>
      <c r="C1112" s="760"/>
      <c r="D1112" s="758"/>
      <c r="E1112" s="263" t="s">
        <v>20</v>
      </c>
      <c r="F1112" s="184"/>
      <c r="G1112" s="184"/>
      <c r="H1112" s="326">
        <v>0</v>
      </c>
      <c r="I1112" s="326">
        <v>0</v>
      </c>
      <c r="J1112" s="184">
        <v>1959</v>
      </c>
      <c r="K1112" s="264">
        <v>0</v>
      </c>
      <c r="L1112" s="264">
        <v>1959</v>
      </c>
      <c r="M1112" s="264">
        <v>1495.7249999999999</v>
      </c>
      <c r="N1112" s="355">
        <v>3058</v>
      </c>
      <c r="O1112" s="261">
        <v>2666.85979</v>
      </c>
      <c r="P1112" s="184">
        <v>0</v>
      </c>
      <c r="Q1112" s="203">
        <v>0</v>
      </c>
      <c r="R1112" s="114"/>
    </row>
    <row r="1113" spans="2:18" s="206" customFormat="1" ht="13.5" customHeight="1">
      <c r="B1113" s="782"/>
      <c r="C1113" s="760"/>
      <c r="D1113" s="758"/>
      <c r="E1113" s="263" t="s">
        <v>34</v>
      </c>
      <c r="F1113" s="184"/>
      <c r="G1113" s="184"/>
      <c r="H1113" s="326"/>
      <c r="I1113" s="326"/>
      <c r="J1113" s="414"/>
      <c r="K1113" s="414"/>
      <c r="L1113" s="458"/>
      <c r="M1113" s="458"/>
      <c r="N1113" s="355"/>
      <c r="O1113" s="261"/>
      <c r="P1113" s="184"/>
      <c r="Q1113" s="203"/>
      <c r="R1113" s="114"/>
    </row>
    <row r="1114" spans="2:18" s="206" customFormat="1" ht="13.5" customHeight="1">
      <c r="B1114" s="782"/>
      <c r="C1114" s="760"/>
      <c r="D1114" s="758"/>
      <c r="E1114" s="263" t="s">
        <v>70</v>
      </c>
      <c r="F1114" s="184"/>
      <c r="G1114" s="184"/>
      <c r="H1114" s="326">
        <v>0</v>
      </c>
      <c r="I1114" s="326">
        <v>0</v>
      </c>
      <c r="J1114" s="414">
        <v>0</v>
      </c>
      <c r="K1114" s="414">
        <v>0</v>
      </c>
      <c r="L1114" s="458">
        <v>0</v>
      </c>
      <c r="M1114" s="458">
        <v>0</v>
      </c>
      <c r="N1114" s="355">
        <v>0</v>
      </c>
      <c r="O1114" s="261">
        <v>0</v>
      </c>
      <c r="P1114" s="184">
        <v>0</v>
      </c>
      <c r="Q1114" s="203">
        <v>0</v>
      </c>
      <c r="R1114" s="114"/>
    </row>
    <row r="1115" spans="2:18" s="206" customFormat="1" ht="13.5" customHeight="1" thickBot="1">
      <c r="B1115" s="782"/>
      <c r="C1115" s="760"/>
      <c r="D1115" s="772"/>
      <c r="E1115" s="282" t="s">
        <v>21</v>
      </c>
      <c r="F1115" s="194"/>
      <c r="G1115" s="194"/>
      <c r="H1115" s="327"/>
      <c r="I1115" s="327"/>
      <c r="J1115" s="415"/>
      <c r="K1115" s="415"/>
      <c r="L1115" s="459"/>
      <c r="M1115" s="459"/>
      <c r="N1115" s="513"/>
      <c r="O1115" s="294"/>
      <c r="P1115" s="194"/>
      <c r="Q1115" s="210"/>
      <c r="R1115" s="115"/>
    </row>
    <row r="1116" spans="2:18" s="256" customFormat="1" ht="13.5" customHeight="1">
      <c r="B1116" s="783"/>
      <c r="C1116" s="646"/>
      <c r="D1116" s="761" t="s">
        <v>708</v>
      </c>
      <c r="E1116" s="279" t="s">
        <v>18</v>
      </c>
      <c r="F1116" s="197"/>
      <c r="G1116" s="197"/>
      <c r="H1116" s="325">
        <v>1289.7</v>
      </c>
      <c r="I1116" s="325">
        <v>1289.7</v>
      </c>
      <c r="J1116" s="184">
        <v>1289.7</v>
      </c>
      <c r="K1116" s="264">
        <v>1289.7</v>
      </c>
      <c r="L1116" s="264">
        <v>1289.7</v>
      </c>
      <c r="M1116" s="264">
        <v>1289.7</v>
      </c>
      <c r="N1116" s="355">
        <v>1289.7</v>
      </c>
      <c r="O1116" s="261">
        <v>1289.7</v>
      </c>
      <c r="P1116" s="197">
        <v>0</v>
      </c>
      <c r="Q1116" s="211">
        <v>0</v>
      </c>
      <c r="R1116" s="113"/>
    </row>
    <row r="1117" spans="2:18" s="256" customFormat="1" ht="13.5" customHeight="1">
      <c r="B1117" s="783"/>
      <c r="C1117" s="646"/>
      <c r="D1117" s="753"/>
      <c r="E1117" s="263" t="s">
        <v>19</v>
      </c>
      <c r="F1117" s="184"/>
      <c r="G1117" s="184"/>
      <c r="H1117" s="326"/>
      <c r="I1117" s="326"/>
      <c r="J1117" s="414"/>
      <c r="K1117" s="414"/>
      <c r="L1117" s="458"/>
      <c r="M1117" s="458"/>
      <c r="N1117" s="355"/>
      <c r="O1117" s="261"/>
      <c r="P1117" s="184"/>
      <c r="Q1117" s="203"/>
      <c r="R1117" s="114"/>
    </row>
    <row r="1118" spans="2:18" s="256" customFormat="1" ht="13.5" customHeight="1">
      <c r="B1118" s="783"/>
      <c r="C1118" s="646"/>
      <c r="D1118" s="753"/>
      <c r="E1118" s="263" t="s">
        <v>29</v>
      </c>
      <c r="F1118" s="184"/>
      <c r="G1118" s="184"/>
      <c r="H1118" s="326">
        <v>0</v>
      </c>
      <c r="I1118" s="326">
        <v>0</v>
      </c>
      <c r="J1118" s="414">
        <v>0</v>
      </c>
      <c r="K1118" s="414">
        <v>0</v>
      </c>
      <c r="L1118" s="458">
        <v>0</v>
      </c>
      <c r="M1118" s="458">
        <v>0</v>
      </c>
      <c r="N1118" s="355">
        <v>0</v>
      </c>
      <c r="O1118" s="261">
        <v>0</v>
      </c>
      <c r="P1118" s="184">
        <v>0</v>
      </c>
      <c r="Q1118" s="203">
        <v>0</v>
      </c>
      <c r="R1118" s="114"/>
    </row>
    <row r="1119" spans="2:18" s="256" customFormat="1" ht="13.5" customHeight="1">
      <c r="B1119" s="783"/>
      <c r="C1119" s="646"/>
      <c r="D1119" s="753"/>
      <c r="E1119" s="263" t="s">
        <v>20</v>
      </c>
      <c r="F1119" s="184"/>
      <c r="G1119" s="184"/>
      <c r="H1119" s="326">
        <v>1289.7</v>
      </c>
      <c r="I1119" s="326">
        <v>1289.7</v>
      </c>
      <c r="J1119" s="184">
        <v>1289.7</v>
      </c>
      <c r="K1119" s="264">
        <v>1289.7</v>
      </c>
      <c r="L1119" s="264">
        <v>1289.7</v>
      </c>
      <c r="M1119" s="264">
        <v>1289.7</v>
      </c>
      <c r="N1119" s="355">
        <v>1289.7</v>
      </c>
      <c r="O1119" s="261">
        <v>1289.7</v>
      </c>
      <c r="P1119" s="184">
        <v>0</v>
      </c>
      <c r="Q1119" s="203">
        <v>0</v>
      </c>
      <c r="R1119" s="114"/>
    </row>
    <row r="1120" spans="2:18" s="256" customFormat="1" ht="13.5" customHeight="1">
      <c r="B1120" s="783"/>
      <c r="C1120" s="646"/>
      <c r="D1120" s="753"/>
      <c r="E1120" s="263" t="s">
        <v>34</v>
      </c>
      <c r="F1120" s="184"/>
      <c r="G1120" s="184"/>
      <c r="H1120" s="326"/>
      <c r="I1120" s="326"/>
      <c r="J1120" s="414"/>
      <c r="K1120" s="414"/>
      <c r="L1120" s="458"/>
      <c r="M1120" s="458"/>
      <c r="N1120" s="355"/>
      <c r="O1120" s="261"/>
      <c r="P1120" s="184"/>
      <c r="Q1120" s="203"/>
      <c r="R1120" s="114"/>
    </row>
    <row r="1121" spans="2:18" s="256" customFormat="1" ht="13.5" customHeight="1">
      <c r="B1121" s="783"/>
      <c r="C1121" s="646"/>
      <c r="D1121" s="753"/>
      <c r="E1121" s="263" t="s">
        <v>70</v>
      </c>
      <c r="F1121" s="184"/>
      <c r="G1121" s="184"/>
      <c r="H1121" s="326">
        <v>0</v>
      </c>
      <c r="I1121" s="326">
        <v>0</v>
      </c>
      <c r="J1121" s="414">
        <v>0</v>
      </c>
      <c r="K1121" s="414">
        <v>0</v>
      </c>
      <c r="L1121" s="458">
        <v>0</v>
      </c>
      <c r="M1121" s="458">
        <v>0</v>
      </c>
      <c r="N1121" s="355">
        <v>0</v>
      </c>
      <c r="O1121" s="261">
        <v>0</v>
      </c>
      <c r="P1121" s="184">
        <v>0</v>
      </c>
      <c r="Q1121" s="203">
        <v>0</v>
      </c>
      <c r="R1121" s="114"/>
    </row>
    <row r="1122" spans="2:18" s="256" customFormat="1" ht="13.5" customHeight="1" thickBot="1">
      <c r="B1122" s="783"/>
      <c r="C1122" s="646"/>
      <c r="D1122" s="768"/>
      <c r="E1122" s="282" t="s">
        <v>21</v>
      </c>
      <c r="F1122" s="194"/>
      <c r="G1122" s="194"/>
      <c r="H1122" s="327"/>
      <c r="I1122" s="327"/>
      <c r="J1122" s="415"/>
      <c r="K1122" s="415"/>
      <c r="L1122" s="459"/>
      <c r="M1122" s="459"/>
      <c r="N1122" s="513"/>
      <c r="O1122" s="294"/>
      <c r="P1122" s="194"/>
      <c r="Q1122" s="210"/>
      <c r="R1122" s="115"/>
    </row>
    <row r="1123" spans="2:18" s="178" customFormat="1" ht="13.5" customHeight="1">
      <c r="B1123" s="783"/>
      <c r="C1123" s="646"/>
      <c r="D1123" s="761" t="s">
        <v>714</v>
      </c>
      <c r="E1123" s="279" t="s">
        <v>18</v>
      </c>
      <c r="F1123" s="197"/>
      <c r="G1123" s="197"/>
      <c r="H1123" s="325">
        <v>271.51184999999998</v>
      </c>
      <c r="I1123" s="325">
        <v>0</v>
      </c>
      <c r="J1123" s="184">
        <v>271.51184999999998</v>
      </c>
      <c r="K1123" s="264">
        <v>271.51184999999998</v>
      </c>
      <c r="L1123" s="264">
        <v>271.51184999999998</v>
      </c>
      <c r="M1123" s="264">
        <v>271.51184999999998</v>
      </c>
      <c r="N1123" s="355">
        <v>271.51184999999998</v>
      </c>
      <c r="O1123" s="261">
        <v>271.51184999999998</v>
      </c>
      <c r="P1123" s="197">
        <v>0</v>
      </c>
      <c r="Q1123" s="211">
        <v>0</v>
      </c>
      <c r="R1123" s="113"/>
    </row>
    <row r="1124" spans="2:18" s="178" customFormat="1" ht="13.5" customHeight="1">
      <c r="B1124" s="783"/>
      <c r="C1124" s="646"/>
      <c r="D1124" s="753"/>
      <c r="E1124" s="263" t="s">
        <v>19</v>
      </c>
      <c r="F1124" s="184"/>
      <c r="G1124" s="184"/>
      <c r="H1124" s="326"/>
      <c r="I1124" s="326"/>
      <c r="J1124" s="414"/>
      <c r="K1124" s="414"/>
      <c r="L1124" s="458"/>
      <c r="M1124" s="458"/>
      <c r="N1124" s="355"/>
      <c r="O1124" s="261"/>
      <c r="P1124" s="184"/>
      <c r="Q1124" s="203"/>
      <c r="R1124" s="114"/>
    </row>
    <row r="1125" spans="2:18" s="178" customFormat="1" ht="13.5" customHeight="1">
      <c r="B1125" s="783"/>
      <c r="C1125" s="646"/>
      <c r="D1125" s="753"/>
      <c r="E1125" s="263" t="s">
        <v>29</v>
      </c>
      <c r="F1125" s="184"/>
      <c r="G1125" s="184"/>
      <c r="H1125" s="326">
        <v>0</v>
      </c>
      <c r="I1125" s="326">
        <v>0</v>
      </c>
      <c r="J1125" s="414">
        <v>0</v>
      </c>
      <c r="K1125" s="414">
        <v>0</v>
      </c>
      <c r="L1125" s="458">
        <v>0</v>
      </c>
      <c r="M1125" s="458">
        <v>0</v>
      </c>
      <c r="N1125" s="355">
        <v>0</v>
      </c>
      <c r="O1125" s="261">
        <v>0</v>
      </c>
      <c r="P1125" s="184">
        <v>0</v>
      </c>
      <c r="Q1125" s="203">
        <v>0</v>
      </c>
      <c r="R1125" s="114"/>
    </row>
    <row r="1126" spans="2:18" s="178" customFormat="1" ht="13.5" customHeight="1">
      <c r="B1126" s="783"/>
      <c r="C1126" s="646"/>
      <c r="D1126" s="753"/>
      <c r="E1126" s="263" t="s">
        <v>20</v>
      </c>
      <c r="F1126" s="184"/>
      <c r="G1126" s="184"/>
      <c r="H1126" s="326">
        <v>0</v>
      </c>
      <c r="I1126" s="326">
        <v>0</v>
      </c>
      <c r="J1126" s="414">
        <v>0</v>
      </c>
      <c r="K1126" s="414">
        <v>0</v>
      </c>
      <c r="L1126" s="458">
        <v>0</v>
      </c>
      <c r="M1126" s="458">
        <v>0</v>
      </c>
      <c r="N1126" s="355">
        <v>0</v>
      </c>
      <c r="O1126" s="261">
        <v>0</v>
      </c>
      <c r="P1126" s="184">
        <v>0</v>
      </c>
      <c r="Q1126" s="203">
        <v>0</v>
      </c>
      <c r="R1126" s="114"/>
    </row>
    <row r="1127" spans="2:18" s="178" customFormat="1" ht="13.5" customHeight="1">
      <c r="B1127" s="783"/>
      <c r="C1127" s="646"/>
      <c r="D1127" s="753"/>
      <c r="E1127" s="263" t="s">
        <v>34</v>
      </c>
      <c r="F1127" s="184"/>
      <c r="G1127" s="184"/>
      <c r="H1127" s="326"/>
      <c r="I1127" s="326"/>
      <c r="J1127" s="414"/>
      <c r="K1127" s="414"/>
      <c r="L1127" s="458"/>
      <c r="M1127" s="458"/>
      <c r="N1127" s="355"/>
      <c r="O1127" s="261"/>
      <c r="P1127" s="184"/>
      <c r="Q1127" s="203"/>
      <c r="R1127" s="114"/>
    </row>
    <row r="1128" spans="2:18" s="178" customFormat="1" ht="13.5" customHeight="1">
      <c r="B1128" s="783"/>
      <c r="C1128" s="646"/>
      <c r="D1128" s="753"/>
      <c r="E1128" s="263" t="s">
        <v>70</v>
      </c>
      <c r="F1128" s="184"/>
      <c r="G1128" s="184"/>
      <c r="H1128" s="326">
        <v>271.51184999999998</v>
      </c>
      <c r="I1128" s="326">
        <v>0</v>
      </c>
      <c r="J1128" s="184">
        <v>271.51184999999998</v>
      </c>
      <c r="K1128" s="264">
        <v>271.51184999999998</v>
      </c>
      <c r="L1128" s="264">
        <v>271.51184999999998</v>
      </c>
      <c r="M1128" s="264">
        <v>271.51184999999998</v>
      </c>
      <c r="N1128" s="355">
        <v>271.51184999999998</v>
      </c>
      <c r="O1128" s="261">
        <v>271.51184999999998</v>
      </c>
      <c r="P1128" s="184">
        <v>0</v>
      </c>
      <c r="Q1128" s="203">
        <v>0</v>
      </c>
      <c r="R1128" s="114"/>
    </row>
    <row r="1129" spans="2:18" s="178" customFormat="1" ht="13.5" customHeight="1" thickBot="1">
      <c r="B1129" s="784"/>
      <c r="C1129" s="748"/>
      <c r="D1129" s="768"/>
      <c r="E1129" s="282" t="s">
        <v>21</v>
      </c>
      <c r="F1129" s="194"/>
      <c r="G1129" s="194"/>
      <c r="H1129" s="327"/>
      <c r="I1129" s="327"/>
      <c r="J1129" s="415"/>
      <c r="K1129" s="415"/>
      <c r="L1129" s="459"/>
      <c r="M1129" s="459"/>
      <c r="N1129" s="513"/>
      <c r="O1129" s="294"/>
      <c r="P1129" s="194"/>
      <c r="Q1129" s="210"/>
      <c r="R1129" s="115"/>
    </row>
    <row r="1130" spans="2:18" ht="13.5" customHeight="1">
      <c r="B1130" s="875">
        <v>9</v>
      </c>
      <c r="C1130" s="785" t="s">
        <v>73</v>
      </c>
      <c r="D1130" s="785" t="s">
        <v>476</v>
      </c>
      <c r="E1130" s="296" t="s">
        <v>18</v>
      </c>
      <c r="F1130" s="296">
        <f t="shared" ref="F1130:G1130" si="408">F1132+F1133+F1135</f>
        <v>23165.479999999996</v>
      </c>
      <c r="G1130" s="296">
        <f t="shared" si="408"/>
        <v>23163.67</v>
      </c>
      <c r="H1130" s="296">
        <f>H1132+H1133+H1135</f>
        <v>6067.7248999999993</v>
      </c>
      <c r="I1130" s="296">
        <f t="shared" ref="I1130:N1130" si="409">I1132+I1133+I1135</f>
        <v>5206.5690500000001</v>
      </c>
      <c r="J1130" s="333">
        <f t="shared" ref="J1130:K1130" si="410">J1132+J1133+J1135</f>
        <v>10871.910449999999</v>
      </c>
      <c r="K1130" s="333">
        <f t="shared" si="410"/>
        <v>9396.9256399999995</v>
      </c>
      <c r="L1130" s="465">
        <f t="shared" ref="L1130:M1130" si="411">L1132+L1133+L1135</f>
        <v>17164.927009999999</v>
      </c>
      <c r="M1130" s="465">
        <f t="shared" si="411"/>
        <v>15227.988019999999</v>
      </c>
      <c r="N1130" s="465">
        <f t="shared" si="409"/>
        <v>22401.313880000002</v>
      </c>
      <c r="O1130" s="465">
        <f t="shared" ref="O1130:Q1130" si="412">O1132+O1133+O1135</f>
        <v>22400.95089</v>
      </c>
      <c r="P1130" s="465">
        <f t="shared" si="412"/>
        <v>19861.561999999998</v>
      </c>
      <c r="Q1130" s="465">
        <f t="shared" si="412"/>
        <v>19861.561999999998</v>
      </c>
      <c r="R1130" s="801" t="s">
        <v>865</v>
      </c>
    </row>
    <row r="1131" spans="2:18" ht="13.5" customHeight="1">
      <c r="B1131" s="876"/>
      <c r="C1131" s="786"/>
      <c r="D1131" s="786"/>
      <c r="E1131" s="274" t="s">
        <v>19</v>
      </c>
      <c r="F1131" s="274"/>
      <c r="G1131" s="274"/>
      <c r="H1131" s="274"/>
      <c r="I1131" s="274"/>
      <c r="J1131" s="334"/>
      <c r="K1131" s="334"/>
      <c r="L1131" s="466"/>
      <c r="M1131" s="466"/>
      <c r="N1131" s="466"/>
      <c r="O1131" s="466"/>
      <c r="P1131" s="466"/>
      <c r="Q1131" s="466"/>
      <c r="R1131" s="801"/>
    </row>
    <row r="1132" spans="2:18" ht="13.5" customHeight="1">
      <c r="B1132" s="876"/>
      <c r="C1132" s="786"/>
      <c r="D1132" s="786"/>
      <c r="E1132" s="274" t="s">
        <v>29</v>
      </c>
      <c r="F1132" s="274">
        <f t="shared" ref="F1132:H1133" si="413">F1139+F1167+F1181</f>
        <v>0</v>
      </c>
      <c r="G1132" s="274">
        <f t="shared" si="413"/>
        <v>0</v>
      </c>
      <c r="H1132" s="274">
        <f t="shared" si="413"/>
        <v>0</v>
      </c>
      <c r="I1132" s="274">
        <f t="shared" ref="I1132:N1132" si="414">I1139+I1167+I1181</f>
        <v>0</v>
      </c>
      <c r="J1132" s="334">
        <f t="shared" ref="J1132:K1132" si="415">J1139+J1167+J1181</f>
        <v>0</v>
      </c>
      <c r="K1132" s="334">
        <f t="shared" si="415"/>
        <v>0</v>
      </c>
      <c r="L1132" s="466">
        <f t="shared" ref="L1132:M1132" si="416">L1139+L1167+L1181</f>
        <v>0</v>
      </c>
      <c r="M1132" s="466">
        <f t="shared" si="416"/>
        <v>0</v>
      </c>
      <c r="N1132" s="466">
        <f t="shared" si="414"/>
        <v>0</v>
      </c>
      <c r="O1132" s="466">
        <f t="shared" ref="O1132:Q1132" si="417">O1139+O1167+O1181</f>
        <v>0</v>
      </c>
      <c r="P1132" s="466">
        <f t="shared" si="417"/>
        <v>0</v>
      </c>
      <c r="Q1132" s="466">
        <f t="shared" si="417"/>
        <v>0</v>
      </c>
      <c r="R1132" s="801"/>
    </row>
    <row r="1133" spans="2:18" ht="13.5" customHeight="1">
      <c r="B1133" s="876"/>
      <c r="C1133" s="786"/>
      <c r="D1133" s="786"/>
      <c r="E1133" s="274" t="s">
        <v>20</v>
      </c>
      <c r="F1133" s="274">
        <f t="shared" si="413"/>
        <v>6726.1</v>
      </c>
      <c r="G1133" s="274">
        <f t="shared" si="413"/>
        <v>6726.1</v>
      </c>
      <c r="H1133" s="274">
        <f t="shared" si="413"/>
        <v>1747.5</v>
      </c>
      <c r="I1133" s="274">
        <f t="shared" ref="I1133:N1133" si="418">I1140+I1168+I1182</f>
        <v>1747.5</v>
      </c>
      <c r="J1133" s="334">
        <f t="shared" ref="J1133:K1133" si="419">J1140+J1168+J1182</f>
        <v>3495</v>
      </c>
      <c r="K1133" s="334">
        <f t="shared" si="419"/>
        <v>3495</v>
      </c>
      <c r="L1133" s="466">
        <f t="shared" ref="L1133:M1133" si="420">L1140+L1168+L1182</f>
        <v>5242.5</v>
      </c>
      <c r="M1133" s="466">
        <f t="shared" si="420"/>
        <v>5242.5</v>
      </c>
      <c r="N1133" s="466">
        <f t="shared" si="418"/>
        <v>6990.4</v>
      </c>
      <c r="O1133" s="466">
        <f t="shared" ref="O1133:Q1133" si="421">O1140+O1168+O1182</f>
        <v>6990.4</v>
      </c>
      <c r="P1133" s="466">
        <f t="shared" si="421"/>
        <v>5592.3</v>
      </c>
      <c r="Q1133" s="466">
        <f t="shared" si="421"/>
        <v>5592.3</v>
      </c>
      <c r="R1133" s="801"/>
    </row>
    <row r="1134" spans="2:18" ht="13.5" customHeight="1">
      <c r="B1134" s="876"/>
      <c r="C1134" s="786"/>
      <c r="D1134" s="786"/>
      <c r="E1134" s="274" t="s">
        <v>34</v>
      </c>
      <c r="F1134" s="274"/>
      <c r="G1134" s="274"/>
      <c r="H1134" s="274"/>
      <c r="I1134" s="274"/>
      <c r="J1134" s="334"/>
      <c r="K1134" s="334"/>
      <c r="L1134" s="466"/>
      <c r="M1134" s="466"/>
      <c r="N1134" s="466"/>
      <c r="O1134" s="466"/>
      <c r="P1134" s="466"/>
      <c r="Q1134" s="466"/>
      <c r="R1134" s="801"/>
    </row>
    <row r="1135" spans="2:18" ht="13.5" customHeight="1">
      <c r="B1135" s="876"/>
      <c r="C1135" s="786"/>
      <c r="D1135" s="786"/>
      <c r="E1135" s="274" t="s">
        <v>70</v>
      </c>
      <c r="F1135" s="274">
        <f>F1142+F1170+F1184</f>
        <v>16439.379999999997</v>
      </c>
      <c r="G1135" s="274">
        <f>G1142+G1170+G1184</f>
        <v>16437.57</v>
      </c>
      <c r="H1135" s="274">
        <f>H1142+H1170+H1184</f>
        <v>4320.2248999999993</v>
      </c>
      <c r="I1135" s="274">
        <f t="shared" ref="I1135:N1135" si="422">I1142+I1170+I1184</f>
        <v>3459.0690500000001</v>
      </c>
      <c r="J1135" s="334">
        <f t="shared" ref="J1135:K1135" si="423">J1142+J1170+J1184</f>
        <v>7376.9104499999994</v>
      </c>
      <c r="K1135" s="334">
        <f t="shared" si="423"/>
        <v>5901.9256399999995</v>
      </c>
      <c r="L1135" s="466">
        <f t="shared" ref="L1135:M1135" si="424">L1142+L1170+L1184</f>
        <v>11922.427009999999</v>
      </c>
      <c r="M1135" s="466">
        <f t="shared" si="424"/>
        <v>9985.4880199999989</v>
      </c>
      <c r="N1135" s="466">
        <f t="shared" si="422"/>
        <v>15410.91388</v>
      </c>
      <c r="O1135" s="466">
        <f t="shared" ref="O1135:Q1135" si="425">O1142+O1170+O1184</f>
        <v>15410.55089</v>
      </c>
      <c r="P1135" s="466">
        <f t="shared" si="425"/>
        <v>14269.261999999999</v>
      </c>
      <c r="Q1135" s="466">
        <f t="shared" si="425"/>
        <v>14269.261999999999</v>
      </c>
      <c r="R1135" s="801"/>
    </row>
    <row r="1136" spans="2:18" ht="13.5" customHeight="1" thickBot="1">
      <c r="B1136" s="877"/>
      <c r="C1136" s="787"/>
      <c r="D1136" s="787"/>
      <c r="E1136" s="293" t="s">
        <v>21</v>
      </c>
      <c r="F1136" s="293"/>
      <c r="G1136" s="293"/>
      <c r="H1136" s="293"/>
      <c r="I1136" s="293"/>
      <c r="J1136" s="335"/>
      <c r="K1136" s="335"/>
      <c r="L1136" s="467"/>
      <c r="M1136" s="467"/>
      <c r="N1136" s="467"/>
      <c r="O1136" s="467"/>
      <c r="P1136" s="467"/>
      <c r="Q1136" s="467"/>
      <c r="R1136" s="729"/>
    </row>
    <row r="1137" spans="2:18" ht="13.5" customHeight="1">
      <c r="B1137" s="872" t="s">
        <v>293</v>
      </c>
      <c r="C1137" s="762" t="s">
        <v>106</v>
      </c>
      <c r="D1137" s="762" t="s">
        <v>278</v>
      </c>
      <c r="E1137" s="287" t="s">
        <v>18</v>
      </c>
      <c r="F1137" s="198">
        <v>17761.5</v>
      </c>
      <c r="G1137" s="198">
        <v>17761.5</v>
      </c>
      <c r="H1137" s="295">
        <f>H1139+H1140+H1142</f>
        <v>4031.49</v>
      </c>
      <c r="I1137" s="295">
        <f t="shared" ref="I1137:N1137" si="426">I1139+I1140+I1142</f>
        <v>3388.49</v>
      </c>
      <c r="J1137" s="295">
        <f t="shared" ref="J1137:K1137" si="427">J1139+J1140+J1142</f>
        <v>7428.99</v>
      </c>
      <c r="K1137" s="295">
        <f t="shared" si="427"/>
        <v>6546.9049999999997</v>
      </c>
      <c r="L1137" s="468">
        <f t="shared" ref="L1137:M1137" si="428">L1139+L1140+L1142</f>
        <v>12404.233</v>
      </c>
      <c r="M1137" s="468">
        <f t="shared" si="428"/>
        <v>10877.375</v>
      </c>
      <c r="N1137" s="468">
        <f t="shared" si="426"/>
        <v>16614.788</v>
      </c>
      <c r="O1137" s="468">
        <f t="shared" ref="O1137:Q1137" si="429">O1139+O1140+O1142</f>
        <v>16614.788</v>
      </c>
      <c r="P1137" s="468">
        <f t="shared" si="429"/>
        <v>14865.599999999999</v>
      </c>
      <c r="Q1137" s="468">
        <f t="shared" si="429"/>
        <v>14865.599999999999</v>
      </c>
      <c r="R1137" s="871"/>
    </row>
    <row r="1138" spans="2:18" ht="13.5" customHeight="1">
      <c r="B1138" s="873"/>
      <c r="C1138" s="763"/>
      <c r="D1138" s="763"/>
      <c r="E1138" s="262" t="s">
        <v>19</v>
      </c>
      <c r="F1138" s="84"/>
      <c r="G1138" s="84"/>
      <c r="H1138" s="188"/>
      <c r="I1138" s="188"/>
      <c r="J1138" s="188"/>
      <c r="K1138" s="188"/>
      <c r="L1138" s="463"/>
      <c r="M1138" s="463"/>
      <c r="N1138" s="463"/>
      <c r="O1138" s="463"/>
      <c r="P1138" s="463"/>
      <c r="Q1138" s="463"/>
      <c r="R1138" s="646"/>
    </row>
    <row r="1139" spans="2:18" ht="13.5" customHeight="1">
      <c r="B1139" s="873"/>
      <c r="C1139" s="763"/>
      <c r="D1139" s="763"/>
      <c r="E1139" s="262" t="s">
        <v>29</v>
      </c>
      <c r="F1139" s="84">
        <v>0</v>
      </c>
      <c r="G1139" s="84">
        <v>0</v>
      </c>
      <c r="H1139" s="188">
        <f>H1146+H1153+H1160</f>
        <v>0</v>
      </c>
      <c r="I1139" s="188">
        <f t="shared" ref="I1139:N1139" si="430">I1146+I1153+I1160</f>
        <v>0</v>
      </c>
      <c r="J1139" s="188">
        <f t="shared" ref="J1139:K1139" si="431">J1146+J1153+J1160</f>
        <v>0</v>
      </c>
      <c r="K1139" s="188">
        <f t="shared" si="431"/>
        <v>0</v>
      </c>
      <c r="L1139" s="463">
        <f t="shared" ref="L1139:M1139" si="432">L1146+L1153+L1160</f>
        <v>0</v>
      </c>
      <c r="M1139" s="463">
        <f t="shared" si="432"/>
        <v>0</v>
      </c>
      <c r="N1139" s="463">
        <f t="shared" si="430"/>
        <v>0</v>
      </c>
      <c r="O1139" s="463">
        <f t="shared" ref="O1139:Q1139" si="433">O1146+O1153+O1160</f>
        <v>0</v>
      </c>
      <c r="P1139" s="463">
        <f t="shared" si="433"/>
        <v>0</v>
      </c>
      <c r="Q1139" s="463">
        <f t="shared" si="433"/>
        <v>0</v>
      </c>
      <c r="R1139" s="646"/>
    </row>
    <row r="1140" spans="2:18" ht="13.5" customHeight="1">
      <c r="B1140" s="873"/>
      <c r="C1140" s="763"/>
      <c r="D1140" s="763"/>
      <c r="E1140" s="262" t="s">
        <v>20</v>
      </c>
      <c r="F1140" s="84">
        <v>6726.1</v>
      </c>
      <c r="G1140" s="84">
        <v>6726.1</v>
      </c>
      <c r="H1140" s="188">
        <f>H1147+H1154+H1161</f>
        <v>1747.5</v>
      </c>
      <c r="I1140" s="188">
        <f t="shared" ref="I1140:N1140" si="434">I1147+I1154+I1161</f>
        <v>1747.5</v>
      </c>
      <c r="J1140" s="188">
        <f t="shared" ref="J1140:K1140" si="435">J1147+J1154+J1161</f>
        <v>3495</v>
      </c>
      <c r="K1140" s="188">
        <f t="shared" si="435"/>
        <v>3495</v>
      </c>
      <c r="L1140" s="463">
        <f t="shared" ref="L1140:M1140" si="436">L1147+L1154+L1161</f>
        <v>5242.5</v>
      </c>
      <c r="M1140" s="463">
        <f t="shared" si="436"/>
        <v>5242.5</v>
      </c>
      <c r="N1140" s="463">
        <f t="shared" si="434"/>
        <v>6990.4</v>
      </c>
      <c r="O1140" s="463">
        <f t="shared" ref="O1140:Q1140" si="437">O1147+O1154+O1161</f>
        <v>6990.4</v>
      </c>
      <c r="P1140" s="463">
        <f t="shared" si="437"/>
        <v>5592.3</v>
      </c>
      <c r="Q1140" s="463">
        <f t="shared" si="437"/>
        <v>5592.3</v>
      </c>
      <c r="R1140" s="646"/>
    </row>
    <row r="1141" spans="2:18" ht="13.5" customHeight="1">
      <c r="B1141" s="873"/>
      <c r="C1141" s="763"/>
      <c r="D1141" s="763"/>
      <c r="E1141" s="262" t="s">
        <v>34</v>
      </c>
      <c r="F1141" s="84"/>
      <c r="G1141" s="84"/>
      <c r="H1141" s="188"/>
      <c r="I1141" s="188"/>
      <c r="J1141" s="188"/>
      <c r="K1141" s="188"/>
      <c r="L1141" s="463"/>
      <c r="M1141" s="463"/>
      <c r="N1141" s="463"/>
      <c r="O1141" s="463"/>
      <c r="P1141" s="463"/>
      <c r="Q1141" s="463"/>
      <c r="R1141" s="646"/>
    </row>
    <row r="1142" spans="2:18" ht="13.5" customHeight="1">
      <c r="B1142" s="873"/>
      <c r="C1142" s="763"/>
      <c r="D1142" s="763"/>
      <c r="E1142" s="262" t="s">
        <v>70</v>
      </c>
      <c r="F1142" s="84">
        <v>11035.4</v>
      </c>
      <c r="G1142" s="84">
        <v>11035.4</v>
      </c>
      <c r="H1142" s="188">
        <f>H1149+H1156+H1163</f>
        <v>2283.9899999999998</v>
      </c>
      <c r="I1142" s="188">
        <f t="shared" ref="I1142:N1142" si="438">I1149+I1156+I1163</f>
        <v>1640.99</v>
      </c>
      <c r="J1142" s="188">
        <f t="shared" ref="J1142:K1142" si="439">J1149+J1156+J1163</f>
        <v>3933.99</v>
      </c>
      <c r="K1142" s="188">
        <f t="shared" si="439"/>
        <v>3051.9049999999997</v>
      </c>
      <c r="L1142" s="463">
        <f t="shared" ref="L1142:M1142" si="440">L1149+L1156+L1163</f>
        <v>7161.7330000000002</v>
      </c>
      <c r="M1142" s="463">
        <f t="shared" si="440"/>
        <v>5634.875</v>
      </c>
      <c r="N1142" s="463">
        <f t="shared" si="438"/>
        <v>9624.387999999999</v>
      </c>
      <c r="O1142" s="463">
        <f t="shared" ref="O1142:Q1142" si="441">O1149+O1156+O1163</f>
        <v>9624.387999999999</v>
      </c>
      <c r="P1142" s="463">
        <f t="shared" si="441"/>
        <v>9273.2999999999993</v>
      </c>
      <c r="Q1142" s="463">
        <f t="shared" si="441"/>
        <v>9273.2999999999993</v>
      </c>
      <c r="R1142" s="646"/>
    </row>
    <row r="1143" spans="2:18" ht="13.5" customHeight="1" thickBot="1">
      <c r="B1143" s="874"/>
      <c r="C1143" s="823"/>
      <c r="D1143" s="823"/>
      <c r="E1143" s="277" t="s">
        <v>21</v>
      </c>
      <c r="F1143" s="269"/>
      <c r="G1143" s="269"/>
      <c r="H1143" s="278"/>
      <c r="I1143" s="278"/>
      <c r="J1143" s="278"/>
      <c r="K1143" s="278"/>
      <c r="L1143" s="464"/>
      <c r="M1143" s="464"/>
      <c r="N1143" s="464"/>
      <c r="O1143" s="464"/>
      <c r="P1143" s="464"/>
      <c r="Q1143" s="464"/>
      <c r="R1143" s="646"/>
    </row>
    <row r="1144" spans="2:18" ht="13.5" customHeight="1">
      <c r="B1144" s="778"/>
      <c r="C1144" s="755" t="s">
        <v>170</v>
      </c>
      <c r="D1144" s="761" t="s">
        <v>279</v>
      </c>
      <c r="E1144" s="550" t="s">
        <v>18</v>
      </c>
      <c r="F1144" s="197"/>
      <c r="G1144" s="197"/>
      <c r="H1144" s="544">
        <v>1747.5</v>
      </c>
      <c r="I1144" s="544">
        <v>1747.5</v>
      </c>
      <c r="J1144" s="197">
        <v>3495</v>
      </c>
      <c r="K1144" s="197">
        <v>3495</v>
      </c>
      <c r="L1144" s="353">
        <v>5242.5</v>
      </c>
      <c r="M1144" s="353">
        <v>5242.5</v>
      </c>
      <c r="N1144" s="351">
        <v>6990.4</v>
      </c>
      <c r="O1144" s="351">
        <v>6990.4</v>
      </c>
      <c r="P1144" s="211">
        <v>5592.3</v>
      </c>
      <c r="Q1144" s="211">
        <v>5592.3</v>
      </c>
      <c r="R1144" s="113"/>
    </row>
    <row r="1145" spans="2:18" ht="13.5" customHeight="1">
      <c r="B1145" s="774"/>
      <c r="C1145" s="756"/>
      <c r="D1145" s="753"/>
      <c r="E1145" s="549" t="s">
        <v>19</v>
      </c>
      <c r="F1145" s="184"/>
      <c r="G1145" s="184"/>
      <c r="H1145" s="545"/>
      <c r="I1145" s="545"/>
      <c r="J1145" s="545"/>
      <c r="K1145" s="545"/>
      <c r="L1145" s="458"/>
      <c r="M1145" s="458"/>
      <c r="N1145" s="355"/>
      <c r="O1145" s="261"/>
      <c r="P1145" s="203"/>
      <c r="Q1145" s="203"/>
      <c r="R1145" s="114"/>
    </row>
    <row r="1146" spans="2:18" ht="13.5" customHeight="1">
      <c r="B1146" s="774"/>
      <c r="C1146" s="756"/>
      <c r="D1146" s="753"/>
      <c r="E1146" s="549" t="s">
        <v>29</v>
      </c>
      <c r="F1146" s="184"/>
      <c r="G1146" s="184"/>
      <c r="H1146" s="545">
        <v>0</v>
      </c>
      <c r="I1146" s="545">
        <v>0</v>
      </c>
      <c r="J1146" s="545">
        <v>0</v>
      </c>
      <c r="K1146" s="545">
        <v>0</v>
      </c>
      <c r="L1146" s="458">
        <v>0</v>
      </c>
      <c r="M1146" s="458">
        <v>0</v>
      </c>
      <c r="N1146" s="355">
        <v>0</v>
      </c>
      <c r="O1146" s="261">
        <v>0</v>
      </c>
      <c r="P1146" s="203">
        <v>0</v>
      </c>
      <c r="Q1146" s="203">
        <v>0</v>
      </c>
      <c r="R1146" s="114"/>
    </row>
    <row r="1147" spans="2:18" ht="13.5" customHeight="1">
      <c r="B1147" s="774"/>
      <c r="C1147" s="756"/>
      <c r="D1147" s="753"/>
      <c r="E1147" s="549" t="s">
        <v>20</v>
      </c>
      <c r="F1147" s="184"/>
      <c r="G1147" s="184"/>
      <c r="H1147" s="545">
        <v>1747.5</v>
      </c>
      <c r="I1147" s="545">
        <v>1747.5</v>
      </c>
      <c r="J1147" s="184">
        <v>3495</v>
      </c>
      <c r="K1147" s="184">
        <v>3495</v>
      </c>
      <c r="L1147" s="264">
        <v>5242.5</v>
      </c>
      <c r="M1147" s="264">
        <v>5242.5</v>
      </c>
      <c r="N1147" s="261">
        <v>6990.4</v>
      </c>
      <c r="O1147" s="261">
        <v>6990.4</v>
      </c>
      <c r="P1147" s="203">
        <v>5592.3</v>
      </c>
      <c r="Q1147" s="203">
        <v>5592.3</v>
      </c>
      <c r="R1147" s="114"/>
    </row>
    <row r="1148" spans="2:18" ht="13.5" customHeight="1">
      <c r="B1148" s="774"/>
      <c r="C1148" s="756"/>
      <c r="D1148" s="753"/>
      <c r="E1148" s="549" t="s">
        <v>34</v>
      </c>
      <c r="F1148" s="184"/>
      <c r="G1148" s="184"/>
      <c r="H1148" s="545"/>
      <c r="I1148" s="545"/>
      <c r="J1148" s="545"/>
      <c r="K1148" s="545"/>
      <c r="L1148" s="458"/>
      <c r="M1148" s="458"/>
      <c r="N1148" s="355"/>
      <c r="O1148" s="261"/>
      <c r="P1148" s="203"/>
      <c r="Q1148" s="203"/>
      <c r="R1148" s="114"/>
    </row>
    <row r="1149" spans="2:18" ht="13.5" customHeight="1">
      <c r="B1149" s="774"/>
      <c r="C1149" s="756"/>
      <c r="D1149" s="753"/>
      <c r="E1149" s="549" t="s">
        <v>70</v>
      </c>
      <c r="F1149" s="184"/>
      <c r="G1149" s="184"/>
      <c r="H1149" s="545">
        <v>0</v>
      </c>
      <c r="I1149" s="545">
        <v>0</v>
      </c>
      <c r="J1149" s="545">
        <v>0</v>
      </c>
      <c r="K1149" s="545">
        <v>0</v>
      </c>
      <c r="L1149" s="458">
        <v>0</v>
      </c>
      <c r="M1149" s="458">
        <v>0</v>
      </c>
      <c r="N1149" s="355">
        <v>0</v>
      </c>
      <c r="O1149" s="261">
        <v>0</v>
      </c>
      <c r="P1149" s="203">
        <v>0</v>
      </c>
      <c r="Q1149" s="203">
        <v>0</v>
      </c>
      <c r="R1149" s="114"/>
    </row>
    <row r="1150" spans="2:18" ht="13.5" customHeight="1" thickBot="1">
      <c r="B1150" s="775"/>
      <c r="C1150" s="777"/>
      <c r="D1150" s="768"/>
      <c r="E1150" s="554" t="s">
        <v>21</v>
      </c>
      <c r="F1150" s="194"/>
      <c r="G1150" s="194"/>
      <c r="H1150" s="546"/>
      <c r="I1150" s="546"/>
      <c r="J1150" s="546"/>
      <c r="K1150" s="546"/>
      <c r="L1150" s="459"/>
      <c r="M1150" s="459"/>
      <c r="N1150" s="513"/>
      <c r="O1150" s="294"/>
      <c r="P1150" s="210"/>
      <c r="Q1150" s="210"/>
      <c r="R1150" s="115"/>
    </row>
    <row r="1151" spans="2:18" ht="13.5" customHeight="1">
      <c r="B1151" s="778"/>
      <c r="C1151" s="755" t="s">
        <v>166</v>
      </c>
      <c r="D1151" s="761" t="s">
        <v>290</v>
      </c>
      <c r="E1151" s="279" t="s">
        <v>18</v>
      </c>
      <c r="F1151" s="197"/>
      <c r="G1151" s="197"/>
      <c r="H1151" s="325">
        <v>1332</v>
      </c>
      <c r="I1151" s="325">
        <v>689</v>
      </c>
      <c r="J1151" s="184">
        <v>2982</v>
      </c>
      <c r="K1151" s="184">
        <v>2099.915</v>
      </c>
      <c r="L1151" s="264">
        <v>4698</v>
      </c>
      <c r="M1151" s="264">
        <v>4296</v>
      </c>
      <c r="N1151" s="261">
        <v>6000</v>
      </c>
      <c r="O1151" s="261">
        <v>6000</v>
      </c>
      <c r="P1151" s="211">
        <v>6000</v>
      </c>
      <c r="Q1151" s="211">
        <v>6000</v>
      </c>
      <c r="R1151" s="113"/>
    </row>
    <row r="1152" spans="2:18" ht="13.5" customHeight="1">
      <c r="B1152" s="774"/>
      <c r="C1152" s="756"/>
      <c r="D1152" s="753"/>
      <c r="E1152" s="263" t="s">
        <v>19</v>
      </c>
      <c r="F1152" s="184"/>
      <c r="G1152" s="184"/>
      <c r="H1152" s="326"/>
      <c r="I1152" s="326"/>
      <c r="J1152" s="414"/>
      <c r="K1152" s="414"/>
      <c r="L1152" s="458"/>
      <c r="M1152" s="458"/>
      <c r="N1152" s="355"/>
      <c r="O1152" s="261"/>
      <c r="P1152" s="203"/>
      <c r="Q1152" s="203"/>
      <c r="R1152" s="114"/>
    </row>
    <row r="1153" spans="2:18" ht="13.5" customHeight="1">
      <c r="B1153" s="774"/>
      <c r="C1153" s="756"/>
      <c r="D1153" s="753"/>
      <c r="E1153" s="263" t="s">
        <v>29</v>
      </c>
      <c r="F1153" s="184"/>
      <c r="G1153" s="184"/>
      <c r="H1153" s="326">
        <v>0</v>
      </c>
      <c r="I1153" s="326">
        <v>0</v>
      </c>
      <c r="J1153" s="414">
        <v>0</v>
      </c>
      <c r="K1153" s="414">
        <v>0</v>
      </c>
      <c r="L1153" s="458">
        <v>0</v>
      </c>
      <c r="M1153" s="458">
        <v>0</v>
      </c>
      <c r="N1153" s="355">
        <v>0</v>
      </c>
      <c r="O1153" s="261">
        <v>0</v>
      </c>
      <c r="P1153" s="203">
        <v>0</v>
      </c>
      <c r="Q1153" s="203">
        <v>0</v>
      </c>
      <c r="R1153" s="114"/>
    </row>
    <row r="1154" spans="2:18" ht="13.5" customHeight="1">
      <c r="B1154" s="774"/>
      <c r="C1154" s="756"/>
      <c r="D1154" s="753"/>
      <c r="E1154" s="263" t="s">
        <v>20</v>
      </c>
      <c r="F1154" s="184"/>
      <c r="G1154" s="184"/>
      <c r="H1154" s="326">
        <v>0</v>
      </c>
      <c r="I1154" s="326">
        <v>0</v>
      </c>
      <c r="J1154" s="414">
        <v>0</v>
      </c>
      <c r="K1154" s="414">
        <v>0</v>
      </c>
      <c r="L1154" s="458">
        <v>0</v>
      </c>
      <c r="M1154" s="458">
        <v>0</v>
      </c>
      <c r="N1154" s="355">
        <v>0</v>
      </c>
      <c r="O1154" s="261">
        <v>0</v>
      </c>
      <c r="P1154" s="203">
        <v>0</v>
      </c>
      <c r="Q1154" s="203">
        <v>0</v>
      </c>
      <c r="R1154" s="114"/>
    </row>
    <row r="1155" spans="2:18" ht="13.5" customHeight="1">
      <c r="B1155" s="774"/>
      <c r="C1155" s="756"/>
      <c r="D1155" s="753"/>
      <c r="E1155" s="263" t="s">
        <v>34</v>
      </c>
      <c r="F1155" s="184"/>
      <c r="G1155" s="184"/>
      <c r="H1155" s="326"/>
      <c r="I1155" s="326"/>
      <c r="J1155" s="414"/>
      <c r="K1155" s="414"/>
      <c r="L1155" s="458"/>
      <c r="M1155" s="458"/>
      <c r="N1155" s="355"/>
      <c r="O1155" s="261"/>
      <c r="P1155" s="203"/>
      <c r="Q1155" s="203"/>
      <c r="R1155" s="114"/>
    </row>
    <row r="1156" spans="2:18" ht="13.5" customHeight="1">
      <c r="B1156" s="774"/>
      <c r="C1156" s="756"/>
      <c r="D1156" s="753"/>
      <c r="E1156" s="263" t="s">
        <v>70</v>
      </c>
      <c r="F1156" s="184"/>
      <c r="G1156" s="184"/>
      <c r="H1156" s="326">
        <v>1332</v>
      </c>
      <c r="I1156" s="326">
        <v>689</v>
      </c>
      <c r="J1156" s="184">
        <v>2982</v>
      </c>
      <c r="K1156" s="184">
        <v>2099.915</v>
      </c>
      <c r="L1156" s="264">
        <v>4698</v>
      </c>
      <c r="M1156" s="264">
        <v>4296</v>
      </c>
      <c r="N1156" s="261">
        <v>6000</v>
      </c>
      <c r="O1156" s="261">
        <v>6000</v>
      </c>
      <c r="P1156" s="203">
        <v>6000</v>
      </c>
      <c r="Q1156" s="203">
        <v>6000</v>
      </c>
      <c r="R1156" s="114"/>
    </row>
    <row r="1157" spans="2:18" ht="13.5" customHeight="1" thickBot="1">
      <c r="B1157" s="775"/>
      <c r="C1157" s="777"/>
      <c r="D1157" s="768"/>
      <c r="E1157" s="282" t="s">
        <v>21</v>
      </c>
      <c r="F1157" s="194"/>
      <c r="G1157" s="194"/>
      <c r="H1157" s="327"/>
      <c r="I1157" s="327"/>
      <c r="J1157" s="415"/>
      <c r="K1157" s="415"/>
      <c r="L1157" s="459"/>
      <c r="M1157" s="459"/>
      <c r="N1157" s="513"/>
      <c r="O1157" s="294"/>
      <c r="P1157" s="210"/>
      <c r="Q1157" s="210"/>
      <c r="R1157" s="115"/>
    </row>
    <row r="1158" spans="2:18" s="178" customFormat="1" ht="13.5" customHeight="1">
      <c r="B1158" s="778"/>
      <c r="C1158" s="755" t="s">
        <v>167</v>
      </c>
      <c r="D1158" s="761" t="s">
        <v>583</v>
      </c>
      <c r="E1158" s="279" t="s">
        <v>18</v>
      </c>
      <c r="F1158" s="197"/>
      <c r="G1158" s="197"/>
      <c r="H1158" s="325">
        <v>951.99</v>
      </c>
      <c r="I1158" s="325">
        <v>951.99</v>
      </c>
      <c r="J1158" s="184">
        <v>951.99</v>
      </c>
      <c r="K1158" s="184">
        <v>951.99</v>
      </c>
      <c r="L1158" s="264">
        <v>2463.7330000000002</v>
      </c>
      <c r="M1158" s="264">
        <v>1338.875</v>
      </c>
      <c r="N1158" s="261">
        <v>3624.3879999999999</v>
      </c>
      <c r="O1158" s="261">
        <v>3624.3879999999999</v>
      </c>
      <c r="P1158" s="211">
        <v>3273.3</v>
      </c>
      <c r="Q1158" s="211">
        <v>3273.3</v>
      </c>
      <c r="R1158" s="113"/>
    </row>
    <row r="1159" spans="2:18" s="178" customFormat="1" ht="13.5" customHeight="1">
      <c r="B1159" s="774"/>
      <c r="C1159" s="756"/>
      <c r="D1159" s="753"/>
      <c r="E1159" s="263" t="s">
        <v>19</v>
      </c>
      <c r="F1159" s="184"/>
      <c r="G1159" s="184"/>
      <c r="H1159" s="326"/>
      <c r="I1159" s="326"/>
      <c r="J1159" s="414"/>
      <c r="K1159" s="414"/>
      <c r="L1159" s="458"/>
      <c r="M1159" s="458"/>
      <c r="N1159" s="355"/>
      <c r="O1159" s="261"/>
      <c r="P1159" s="203"/>
      <c r="Q1159" s="203"/>
      <c r="R1159" s="114"/>
    </row>
    <row r="1160" spans="2:18" s="178" customFormat="1" ht="13.5" customHeight="1">
      <c r="B1160" s="774"/>
      <c r="C1160" s="756"/>
      <c r="D1160" s="753"/>
      <c r="E1160" s="263" t="s">
        <v>29</v>
      </c>
      <c r="F1160" s="184"/>
      <c r="G1160" s="184"/>
      <c r="H1160" s="326">
        <v>0</v>
      </c>
      <c r="I1160" s="326">
        <v>0</v>
      </c>
      <c r="J1160" s="414">
        <v>0</v>
      </c>
      <c r="K1160" s="414">
        <v>0</v>
      </c>
      <c r="L1160" s="458">
        <v>0</v>
      </c>
      <c r="M1160" s="458">
        <v>0</v>
      </c>
      <c r="N1160" s="355">
        <v>0</v>
      </c>
      <c r="O1160" s="261">
        <v>0</v>
      </c>
      <c r="P1160" s="203">
        <v>0</v>
      </c>
      <c r="Q1160" s="203">
        <v>0</v>
      </c>
      <c r="R1160" s="114"/>
    </row>
    <row r="1161" spans="2:18" s="178" customFormat="1" ht="13.5" customHeight="1">
      <c r="B1161" s="774"/>
      <c r="C1161" s="756"/>
      <c r="D1161" s="753"/>
      <c r="E1161" s="263" t="s">
        <v>20</v>
      </c>
      <c r="F1161" s="184"/>
      <c r="G1161" s="184"/>
      <c r="H1161" s="326">
        <v>0</v>
      </c>
      <c r="I1161" s="326">
        <v>0</v>
      </c>
      <c r="J1161" s="414">
        <v>0</v>
      </c>
      <c r="K1161" s="414">
        <v>0</v>
      </c>
      <c r="L1161" s="458">
        <v>0</v>
      </c>
      <c r="M1161" s="458">
        <v>0</v>
      </c>
      <c r="N1161" s="355">
        <v>0</v>
      </c>
      <c r="O1161" s="261">
        <v>0</v>
      </c>
      <c r="P1161" s="203">
        <v>0</v>
      </c>
      <c r="Q1161" s="203">
        <v>0</v>
      </c>
      <c r="R1161" s="114"/>
    </row>
    <row r="1162" spans="2:18" s="178" customFormat="1" ht="13.5" customHeight="1">
      <c r="B1162" s="774"/>
      <c r="C1162" s="756"/>
      <c r="D1162" s="753"/>
      <c r="E1162" s="263" t="s">
        <v>34</v>
      </c>
      <c r="F1162" s="184"/>
      <c r="G1162" s="184"/>
      <c r="H1162" s="326"/>
      <c r="I1162" s="326"/>
      <c r="J1162" s="414"/>
      <c r="K1162" s="414"/>
      <c r="L1162" s="458"/>
      <c r="M1162" s="458"/>
      <c r="N1162" s="355"/>
      <c r="O1162" s="261"/>
      <c r="P1162" s="203"/>
      <c r="Q1162" s="203"/>
      <c r="R1162" s="114"/>
    </row>
    <row r="1163" spans="2:18" s="178" customFormat="1" ht="13.5" customHeight="1">
      <c r="B1163" s="774"/>
      <c r="C1163" s="756"/>
      <c r="D1163" s="753"/>
      <c r="E1163" s="263" t="s">
        <v>70</v>
      </c>
      <c r="F1163" s="184"/>
      <c r="G1163" s="184"/>
      <c r="H1163" s="326">
        <v>951.99</v>
      </c>
      <c r="I1163" s="326">
        <v>951.99</v>
      </c>
      <c r="J1163" s="184">
        <v>951.99</v>
      </c>
      <c r="K1163" s="184">
        <v>951.99</v>
      </c>
      <c r="L1163" s="264">
        <v>2463.7330000000002</v>
      </c>
      <c r="M1163" s="264">
        <v>1338.875</v>
      </c>
      <c r="N1163" s="261">
        <v>3624.3879999999999</v>
      </c>
      <c r="O1163" s="261">
        <v>3624.3879999999999</v>
      </c>
      <c r="P1163" s="203">
        <v>3273.3</v>
      </c>
      <c r="Q1163" s="203">
        <v>3273.3</v>
      </c>
      <c r="R1163" s="114"/>
    </row>
    <row r="1164" spans="2:18" s="178" customFormat="1" ht="13.5" customHeight="1" thickBot="1">
      <c r="B1164" s="775"/>
      <c r="C1164" s="777"/>
      <c r="D1164" s="768"/>
      <c r="E1164" s="282" t="s">
        <v>21</v>
      </c>
      <c r="F1164" s="194"/>
      <c r="G1164" s="194"/>
      <c r="H1164" s="327"/>
      <c r="I1164" s="327"/>
      <c r="J1164" s="415"/>
      <c r="K1164" s="415"/>
      <c r="L1164" s="459"/>
      <c r="M1164" s="459"/>
      <c r="N1164" s="513"/>
      <c r="O1164" s="294"/>
      <c r="P1164" s="210"/>
      <c r="Q1164" s="210"/>
      <c r="R1164" s="115"/>
    </row>
    <row r="1165" spans="2:18" ht="13.5" customHeight="1">
      <c r="B1165" s="819" t="s">
        <v>294</v>
      </c>
      <c r="C1165" s="814" t="s">
        <v>98</v>
      </c>
      <c r="D1165" s="814" t="s">
        <v>282</v>
      </c>
      <c r="E1165" s="276" t="s">
        <v>18</v>
      </c>
      <c r="F1165" s="288">
        <v>408.71</v>
      </c>
      <c r="G1165" s="288">
        <v>408.71</v>
      </c>
      <c r="H1165" s="187">
        <f>H1167+H1168+H1170</f>
        <v>901.38822000000005</v>
      </c>
      <c r="I1165" s="187">
        <f t="shared" ref="I1165:Q1165" si="442">I1167+I1168+I1170</f>
        <v>901.38822000000005</v>
      </c>
      <c r="J1165" s="187">
        <f t="shared" ref="J1165:K1165" si="443">J1167+J1168+J1170</f>
        <v>907.5</v>
      </c>
      <c r="K1165" s="187">
        <f t="shared" si="443"/>
        <v>901.38822000000005</v>
      </c>
      <c r="L1165" s="462">
        <f t="shared" ref="L1165:M1165" si="444">L1167+L1168+L1170</f>
        <v>907.5</v>
      </c>
      <c r="M1165" s="462">
        <f t="shared" si="444"/>
        <v>901.38822000000005</v>
      </c>
      <c r="N1165" s="462">
        <f t="shared" si="442"/>
        <v>901.38822000000005</v>
      </c>
      <c r="O1165" s="462">
        <f t="shared" ref="O1165" si="445">O1167+O1168+O1170</f>
        <v>901.38822000000005</v>
      </c>
      <c r="P1165" s="187">
        <f t="shared" si="442"/>
        <v>100</v>
      </c>
      <c r="Q1165" s="187">
        <f t="shared" si="442"/>
        <v>100</v>
      </c>
      <c r="R1165" s="802"/>
    </row>
    <row r="1166" spans="2:18" ht="13.5" customHeight="1">
      <c r="B1166" s="820"/>
      <c r="C1166" s="763"/>
      <c r="D1166" s="763"/>
      <c r="E1166" s="262" t="s">
        <v>19</v>
      </c>
      <c r="F1166" s="84"/>
      <c r="G1166" s="84"/>
      <c r="H1166" s="188"/>
      <c r="I1166" s="188"/>
      <c r="J1166" s="188"/>
      <c r="K1166" s="188"/>
      <c r="L1166" s="463"/>
      <c r="M1166" s="463"/>
      <c r="N1166" s="463"/>
      <c r="O1166" s="463"/>
      <c r="P1166" s="188"/>
      <c r="Q1166" s="188"/>
      <c r="R1166" s="799"/>
    </row>
    <row r="1167" spans="2:18" ht="13.5" customHeight="1">
      <c r="B1167" s="820"/>
      <c r="C1167" s="763"/>
      <c r="D1167" s="763"/>
      <c r="E1167" s="262" t="s">
        <v>29</v>
      </c>
      <c r="F1167" s="84">
        <v>0</v>
      </c>
      <c r="G1167" s="84">
        <v>0</v>
      </c>
      <c r="H1167" s="188">
        <f>H1174</f>
        <v>0</v>
      </c>
      <c r="I1167" s="188">
        <f t="shared" ref="I1167:Q1167" si="446">I1174</f>
        <v>0</v>
      </c>
      <c r="J1167" s="188">
        <f t="shared" ref="J1167:K1167" si="447">J1174</f>
        <v>0</v>
      </c>
      <c r="K1167" s="188">
        <f t="shared" si="447"/>
        <v>0</v>
      </c>
      <c r="L1167" s="463">
        <f t="shared" ref="L1167:M1167" si="448">L1174</f>
        <v>0</v>
      </c>
      <c r="M1167" s="463">
        <f t="shared" si="448"/>
        <v>0</v>
      </c>
      <c r="N1167" s="463">
        <f t="shared" si="446"/>
        <v>0</v>
      </c>
      <c r="O1167" s="463">
        <f t="shared" ref="O1167" si="449">O1174</f>
        <v>0</v>
      </c>
      <c r="P1167" s="188">
        <f t="shared" si="446"/>
        <v>0</v>
      </c>
      <c r="Q1167" s="188">
        <f t="shared" si="446"/>
        <v>0</v>
      </c>
      <c r="R1167" s="799"/>
    </row>
    <row r="1168" spans="2:18" ht="13.5" customHeight="1">
      <c r="B1168" s="820"/>
      <c r="C1168" s="763"/>
      <c r="D1168" s="763"/>
      <c r="E1168" s="262" t="s">
        <v>20</v>
      </c>
      <c r="F1168" s="84">
        <v>0</v>
      </c>
      <c r="G1168" s="84">
        <v>0</v>
      </c>
      <c r="H1168" s="188">
        <f>H1175</f>
        <v>0</v>
      </c>
      <c r="I1168" s="188">
        <f t="shared" ref="I1168:Q1168" si="450">I1175</f>
        <v>0</v>
      </c>
      <c r="J1168" s="188">
        <f t="shared" ref="J1168:K1168" si="451">J1175</f>
        <v>0</v>
      </c>
      <c r="K1168" s="188">
        <f t="shared" si="451"/>
        <v>0</v>
      </c>
      <c r="L1168" s="463">
        <f t="shared" ref="L1168:M1168" si="452">L1175</f>
        <v>0</v>
      </c>
      <c r="M1168" s="463">
        <f t="shared" si="452"/>
        <v>0</v>
      </c>
      <c r="N1168" s="463">
        <f t="shared" si="450"/>
        <v>0</v>
      </c>
      <c r="O1168" s="463">
        <f t="shared" ref="O1168" si="453">O1175</f>
        <v>0</v>
      </c>
      <c r="P1168" s="188">
        <f t="shared" si="450"/>
        <v>0</v>
      </c>
      <c r="Q1168" s="188">
        <f t="shared" si="450"/>
        <v>0</v>
      </c>
      <c r="R1168" s="799"/>
    </row>
    <row r="1169" spans="2:18" ht="13.5" customHeight="1">
      <c r="B1169" s="820"/>
      <c r="C1169" s="763"/>
      <c r="D1169" s="763"/>
      <c r="E1169" s="262" t="s">
        <v>34</v>
      </c>
      <c r="F1169" s="84"/>
      <c r="G1169" s="84"/>
      <c r="H1169" s="188"/>
      <c r="I1169" s="188"/>
      <c r="J1169" s="188"/>
      <c r="K1169" s="188"/>
      <c r="L1169" s="463"/>
      <c r="M1169" s="463"/>
      <c r="N1169" s="463"/>
      <c r="O1169" s="463"/>
      <c r="P1169" s="188"/>
      <c r="Q1169" s="188"/>
      <c r="R1169" s="799"/>
    </row>
    <row r="1170" spans="2:18" ht="13.5" customHeight="1">
      <c r="B1170" s="820"/>
      <c r="C1170" s="763"/>
      <c r="D1170" s="763"/>
      <c r="E1170" s="262" t="s">
        <v>70</v>
      </c>
      <c r="F1170" s="84">
        <v>408.71</v>
      </c>
      <c r="G1170" s="84">
        <v>408.71</v>
      </c>
      <c r="H1170" s="188">
        <f>H1177</f>
        <v>901.38822000000005</v>
      </c>
      <c r="I1170" s="188">
        <f t="shared" ref="I1170:Q1170" si="454">I1177</f>
        <v>901.38822000000005</v>
      </c>
      <c r="J1170" s="188">
        <f t="shared" ref="J1170:K1170" si="455">J1177</f>
        <v>907.5</v>
      </c>
      <c r="K1170" s="188">
        <f t="shared" si="455"/>
        <v>901.38822000000005</v>
      </c>
      <c r="L1170" s="463">
        <f t="shared" ref="L1170:M1170" si="456">L1177</f>
        <v>907.5</v>
      </c>
      <c r="M1170" s="463">
        <f t="shared" si="456"/>
        <v>901.38822000000005</v>
      </c>
      <c r="N1170" s="463">
        <f t="shared" si="454"/>
        <v>901.38822000000005</v>
      </c>
      <c r="O1170" s="463">
        <f t="shared" ref="O1170" si="457">O1177</f>
        <v>901.38822000000005</v>
      </c>
      <c r="P1170" s="188">
        <f t="shared" si="454"/>
        <v>100</v>
      </c>
      <c r="Q1170" s="188">
        <f t="shared" si="454"/>
        <v>100</v>
      </c>
      <c r="R1170" s="799"/>
    </row>
    <row r="1171" spans="2:18" ht="13.5" customHeight="1" thickBot="1">
      <c r="B1171" s="821"/>
      <c r="C1171" s="764"/>
      <c r="D1171" s="764"/>
      <c r="E1171" s="284" t="s">
        <v>21</v>
      </c>
      <c r="F1171" s="192"/>
      <c r="G1171" s="192"/>
      <c r="H1171" s="191"/>
      <c r="I1171" s="191"/>
      <c r="J1171" s="191"/>
      <c r="K1171" s="191"/>
      <c r="L1171" s="469"/>
      <c r="M1171" s="469"/>
      <c r="N1171" s="469"/>
      <c r="O1171" s="469"/>
      <c r="P1171" s="191"/>
      <c r="Q1171" s="191"/>
      <c r="R1171" s="800"/>
    </row>
    <row r="1172" spans="2:18" ht="13.5" customHeight="1">
      <c r="B1172" s="778"/>
      <c r="C1172" s="755" t="s">
        <v>170</v>
      </c>
      <c r="D1172" s="761" t="s">
        <v>283</v>
      </c>
      <c r="E1172" s="279" t="s">
        <v>18</v>
      </c>
      <c r="F1172" s="197"/>
      <c r="G1172" s="197"/>
      <c r="H1172" s="325">
        <v>901.38822000000005</v>
      </c>
      <c r="I1172" s="325">
        <v>901.38822000000005</v>
      </c>
      <c r="J1172" s="184">
        <v>907.5</v>
      </c>
      <c r="K1172" s="184">
        <v>901.38822000000005</v>
      </c>
      <c r="L1172" s="264">
        <v>907.5</v>
      </c>
      <c r="M1172" s="264">
        <v>901.38822000000005</v>
      </c>
      <c r="N1172" s="261">
        <v>901.38822000000005</v>
      </c>
      <c r="O1172" s="261">
        <v>901.38822000000005</v>
      </c>
      <c r="P1172" s="211">
        <v>100</v>
      </c>
      <c r="Q1172" s="211">
        <v>100</v>
      </c>
      <c r="R1172" s="113"/>
    </row>
    <row r="1173" spans="2:18" ht="13.5" customHeight="1">
      <c r="B1173" s="774"/>
      <c r="C1173" s="756"/>
      <c r="D1173" s="753"/>
      <c r="E1173" s="263" t="s">
        <v>19</v>
      </c>
      <c r="F1173" s="184"/>
      <c r="G1173" s="184"/>
      <c r="H1173" s="326"/>
      <c r="I1173" s="326"/>
      <c r="J1173" s="414"/>
      <c r="K1173" s="414"/>
      <c r="L1173" s="458"/>
      <c r="M1173" s="458"/>
      <c r="N1173" s="355"/>
      <c r="O1173" s="261"/>
      <c r="P1173" s="203"/>
      <c r="Q1173" s="203"/>
      <c r="R1173" s="114"/>
    </row>
    <row r="1174" spans="2:18" ht="13.5" customHeight="1">
      <c r="B1174" s="774"/>
      <c r="C1174" s="756"/>
      <c r="D1174" s="753"/>
      <c r="E1174" s="263" t="s">
        <v>29</v>
      </c>
      <c r="F1174" s="184"/>
      <c r="G1174" s="184"/>
      <c r="H1174" s="326">
        <v>0</v>
      </c>
      <c r="I1174" s="326">
        <v>0</v>
      </c>
      <c r="J1174" s="414">
        <v>0</v>
      </c>
      <c r="K1174" s="414">
        <v>0</v>
      </c>
      <c r="L1174" s="458">
        <v>0</v>
      </c>
      <c r="M1174" s="458">
        <v>0</v>
      </c>
      <c r="N1174" s="355">
        <v>0</v>
      </c>
      <c r="O1174" s="261">
        <v>0</v>
      </c>
      <c r="P1174" s="203">
        <v>0</v>
      </c>
      <c r="Q1174" s="203">
        <v>0</v>
      </c>
      <c r="R1174" s="114"/>
    </row>
    <row r="1175" spans="2:18" ht="13.5" customHeight="1">
      <c r="B1175" s="774"/>
      <c r="C1175" s="756"/>
      <c r="D1175" s="753"/>
      <c r="E1175" s="263" t="s">
        <v>20</v>
      </c>
      <c r="F1175" s="184"/>
      <c r="G1175" s="184"/>
      <c r="H1175" s="326">
        <v>0</v>
      </c>
      <c r="I1175" s="326">
        <v>0</v>
      </c>
      <c r="J1175" s="414">
        <v>0</v>
      </c>
      <c r="K1175" s="414">
        <v>0</v>
      </c>
      <c r="L1175" s="458">
        <v>0</v>
      </c>
      <c r="M1175" s="458">
        <v>0</v>
      </c>
      <c r="N1175" s="355">
        <v>0</v>
      </c>
      <c r="O1175" s="261">
        <v>0</v>
      </c>
      <c r="P1175" s="203">
        <v>0</v>
      </c>
      <c r="Q1175" s="203">
        <v>0</v>
      </c>
      <c r="R1175" s="114"/>
    </row>
    <row r="1176" spans="2:18" ht="13.5" customHeight="1">
      <c r="B1176" s="774"/>
      <c r="C1176" s="756"/>
      <c r="D1176" s="753"/>
      <c r="E1176" s="263" t="s">
        <v>34</v>
      </c>
      <c r="F1176" s="184"/>
      <c r="G1176" s="184"/>
      <c r="H1176" s="326"/>
      <c r="I1176" s="326"/>
      <c r="J1176" s="414"/>
      <c r="K1176" s="414"/>
      <c r="L1176" s="458"/>
      <c r="M1176" s="458"/>
      <c r="N1176" s="355"/>
      <c r="O1176" s="261"/>
      <c r="P1176" s="203"/>
      <c r="Q1176" s="203"/>
      <c r="R1176" s="114"/>
    </row>
    <row r="1177" spans="2:18" ht="13.5" customHeight="1">
      <c r="B1177" s="774"/>
      <c r="C1177" s="756"/>
      <c r="D1177" s="753"/>
      <c r="E1177" s="263" t="s">
        <v>70</v>
      </c>
      <c r="F1177" s="184"/>
      <c r="G1177" s="184"/>
      <c r="H1177" s="326">
        <v>901.38822000000005</v>
      </c>
      <c r="I1177" s="326">
        <v>901.38822000000005</v>
      </c>
      <c r="J1177" s="184">
        <v>907.5</v>
      </c>
      <c r="K1177" s="184">
        <v>901.38822000000005</v>
      </c>
      <c r="L1177" s="264">
        <v>907.5</v>
      </c>
      <c r="M1177" s="264">
        <v>901.38822000000005</v>
      </c>
      <c r="N1177" s="261">
        <v>901.38822000000005</v>
      </c>
      <c r="O1177" s="261">
        <v>901.38822000000005</v>
      </c>
      <c r="P1177" s="203">
        <v>100</v>
      </c>
      <c r="Q1177" s="203">
        <v>100</v>
      </c>
      <c r="R1177" s="114"/>
    </row>
    <row r="1178" spans="2:18" ht="13.5" customHeight="1" thickBot="1">
      <c r="B1178" s="775"/>
      <c r="C1178" s="777"/>
      <c r="D1178" s="768"/>
      <c r="E1178" s="282" t="s">
        <v>21</v>
      </c>
      <c r="F1178" s="194"/>
      <c r="G1178" s="194"/>
      <c r="H1178" s="327"/>
      <c r="I1178" s="327"/>
      <c r="J1178" s="415"/>
      <c r="K1178" s="415"/>
      <c r="L1178" s="459"/>
      <c r="M1178" s="459"/>
      <c r="N1178" s="513"/>
      <c r="O1178" s="294"/>
      <c r="P1178" s="210"/>
      <c r="Q1178" s="210"/>
      <c r="R1178" s="115"/>
    </row>
    <row r="1179" spans="2:18" ht="13.5" customHeight="1">
      <c r="B1179" s="819" t="s">
        <v>295</v>
      </c>
      <c r="C1179" s="814" t="s">
        <v>126</v>
      </c>
      <c r="D1179" s="814" t="s">
        <v>135</v>
      </c>
      <c r="E1179" s="276" t="s">
        <v>18</v>
      </c>
      <c r="F1179" s="187">
        <v>4995.2700000000004</v>
      </c>
      <c r="G1179" s="187">
        <v>4993.46</v>
      </c>
      <c r="H1179" s="187">
        <f>H1181+H1182+H1184</f>
        <v>1134.8466800000001</v>
      </c>
      <c r="I1179" s="187">
        <f t="shared" ref="I1179" si="458">I1181+I1182+I1184</f>
        <v>916.69083000000001</v>
      </c>
      <c r="J1179" s="187">
        <f>J1181+J1182+J1184</f>
        <v>2535.4204500000001</v>
      </c>
      <c r="K1179" s="187">
        <f t="shared" ref="K1179:N1179" si="459">K1181+K1182+K1184</f>
        <v>1948.6324200000001</v>
      </c>
      <c r="L1179" s="462">
        <f t="shared" ref="L1179:M1179" si="460">L1181+L1182+L1184</f>
        <v>3853.1940099999997</v>
      </c>
      <c r="M1179" s="462">
        <f t="shared" si="460"/>
        <v>3449.2247999999995</v>
      </c>
      <c r="N1179" s="462">
        <f t="shared" si="459"/>
        <v>4885.1376600000003</v>
      </c>
      <c r="O1179" s="462">
        <f t="shared" ref="O1179:Q1179" si="461">O1181+O1182+O1184</f>
        <v>4884.7746700000007</v>
      </c>
      <c r="P1179" s="462">
        <f t="shared" si="461"/>
        <v>4895.9620000000004</v>
      </c>
      <c r="Q1179" s="462">
        <f t="shared" si="461"/>
        <v>4895.9620000000004</v>
      </c>
      <c r="R1179" s="802"/>
    </row>
    <row r="1180" spans="2:18" ht="13.5" customHeight="1">
      <c r="B1180" s="820"/>
      <c r="C1180" s="763"/>
      <c r="D1180" s="763"/>
      <c r="E1180" s="262" t="s">
        <v>19</v>
      </c>
      <c r="F1180" s="188"/>
      <c r="G1180" s="188"/>
      <c r="H1180" s="188"/>
      <c r="I1180" s="188"/>
      <c r="J1180" s="188"/>
      <c r="K1180" s="188"/>
      <c r="L1180" s="463"/>
      <c r="M1180" s="463"/>
      <c r="N1180" s="463"/>
      <c r="O1180" s="463"/>
      <c r="P1180" s="463"/>
      <c r="Q1180" s="463"/>
      <c r="R1180" s="799"/>
    </row>
    <row r="1181" spans="2:18" ht="13.5" customHeight="1">
      <c r="B1181" s="820"/>
      <c r="C1181" s="763"/>
      <c r="D1181" s="763"/>
      <c r="E1181" s="262" t="s">
        <v>29</v>
      </c>
      <c r="F1181" s="188">
        <v>0</v>
      </c>
      <c r="G1181" s="188">
        <v>0</v>
      </c>
      <c r="H1181" s="188">
        <f>H1188+H1202+H1209</f>
        <v>0</v>
      </c>
      <c r="I1181" s="188">
        <f t="shared" ref="I1181" si="462">I1188+I1202+I1209</f>
        <v>0</v>
      </c>
      <c r="J1181" s="188">
        <f>J1188+J1195+J1202+J1209</f>
        <v>0</v>
      </c>
      <c r="K1181" s="188">
        <f t="shared" ref="K1181:N1181" si="463">K1188+K1195+K1202+K1209</f>
        <v>0</v>
      </c>
      <c r="L1181" s="463">
        <f t="shared" ref="L1181:M1181" si="464">L1188+L1195+L1202+L1209</f>
        <v>0</v>
      </c>
      <c r="M1181" s="463">
        <f t="shared" si="464"/>
        <v>0</v>
      </c>
      <c r="N1181" s="463">
        <f t="shared" si="463"/>
        <v>0</v>
      </c>
      <c r="O1181" s="463">
        <f t="shared" ref="O1181:Q1181" si="465">O1188+O1195+O1202+O1209</f>
        <v>0</v>
      </c>
      <c r="P1181" s="463">
        <f t="shared" si="465"/>
        <v>0</v>
      </c>
      <c r="Q1181" s="463">
        <f t="shared" si="465"/>
        <v>0</v>
      </c>
      <c r="R1181" s="799"/>
    </row>
    <row r="1182" spans="2:18" ht="13.5" customHeight="1">
      <c r="B1182" s="820"/>
      <c r="C1182" s="763"/>
      <c r="D1182" s="763"/>
      <c r="E1182" s="262" t="s">
        <v>20</v>
      </c>
      <c r="F1182" s="188">
        <v>0</v>
      </c>
      <c r="G1182" s="188">
        <v>0</v>
      </c>
      <c r="H1182" s="188">
        <f>H1189+H1203+H1210</f>
        <v>0</v>
      </c>
      <c r="I1182" s="188">
        <f t="shared" ref="I1182" si="466">I1189+I1203+I1210</f>
        <v>0</v>
      </c>
      <c r="J1182" s="188">
        <f>J1189+J1196+J1203+J1210</f>
        <v>0</v>
      </c>
      <c r="K1182" s="188">
        <f t="shared" ref="K1182:N1182" si="467">K1189+K1196+K1203+K1210</f>
        <v>0</v>
      </c>
      <c r="L1182" s="463">
        <f t="shared" ref="L1182:M1182" si="468">L1189+L1196+L1203+L1210</f>
        <v>0</v>
      </c>
      <c r="M1182" s="463">
        <f t="shared" si="468"/>
        <v>0</v>
      </c>
      <c r="N1182" s="463">
        <f t="shared" si="467"/>
        <v>0</v>
      </c>
      <c r="O1182" s="463">
        <f t="shared" ref="O1182:Q1182" si="469">O1189+O1196+O1203+O1210</f>
        <v>0</v>
      </c>
      <c r="P1182" s="463">
        <f t="shared" si="469"/>
        <v>0</v>
      </c>
      <c r="Q1182" s="463">
        <f t="shared" si="469"/>
        <v>0</v>
      </c>
      <c r="R1182" s="799"/>
    </row>
    <row r="1183" spans="2:18" ht="13.5" customHeight="1">
      <c r="B1183" s="820"/>
      <c r="C1183" s="763"/>
      <c r="D1183" s="763"/>
      <c r="E1183" s="262" t="s">
        <v>34</v>
      </c>
      <c r="F1183" s="188"/>
      <c r="G1183" s="188"/>
      <c r="H1183" s="188"/>
      <c r="I1183" s="188"/>
      <c r="J1183" s="188"/>
      <c r="K1183" s="188"/>
      <c r="L1183" s="463"/>
      <c r="M1183" s="463"/>
      <c r="N1183" s="463"/>
      <c r="O1183" s="463"/>
      <c r="P1183" s="463"/>
      <c r="Q1183" s="463"/>
      <c r="R1183" s="799"/>
    </row>
    <row r="1184" spans="2:18" ht="13.5" customHeight="1">
      <c r="B1184" s="820"/>
      <c r="C1184" s="763"/>
      <c r="D1184" s="763"/>
      <c r="E1184" s="262" t="s">
        <v>70</v>
      </c>
      <c r="F1184" s="188">
        <v>4995.2700000000004</v>
      </c>
      <c r="G1184" s="188">
        <v>4993.46</v>
      </c>
      <c r="H1184" s="188">
        <f>H1191+H1205+H1212</f>
        <v>1134.8466800000001</v>
      </c>
      <c r="I1184" s="188">
        <f t="shared" ref="I1184" si="470">I1191+I1205+I1212</f>
        <v>916.69083000000001</v>
      </c>
      <c r="J1184" s="188">
        <f>J1191+J1198+J1205+J1212</f>
        <v>2535.4204500000001</v>
      </c>
      <c r="K1184" s="188">
        <f t="shared" ref="K1184:N1184" si="471">K1191+K1198+K1205+K1212</f>
        <v>1948.6324200000001</v>
      </c>
      <c r="L1184" s="463">
        <f t="shared" ref="L1184:M1184" si="472">L1191+L1198+L1205+L1212</f>
        <v>3853.1940099999997</v>
      </c>
      <c r="M1184" s="463">
        <f t="shared" si="472"/>
        <v>3449.2247999999995</v>
      </c>
      <c r="N1184" s="463">
        <f t="shared" si="471"/>
        <v>4885.1376600000003</v>
      </c>
      <c r="O1184" s="463">
        <f t="shared" ref="O1184:Q1184" si="473">O1191+O1198+O1205+O1212</f>
        <v>4884.7746700000007</v>
      </c>
      <c r="P1184" s="463">
        <f t="shared" si="473"/>
        <v>4895.9620000000004</v>
      </c>
      <c r="Q1184" s="463">
        <f t="shared" si="473"/>
        <v>4895.9620000000004</v>
      </c>
      <c r="R1184" s="799"/>
    </row>
    <row r="1185" spans="2:18" ht="13.5" customHeight="1" thickBot="1">
      <c r="B1185" s="821"/>
      <c r="C1185" s="764"/>
      <c r="D1185" s="764"/>
      <c r="E1185" s="284" t="s">
        <v>21</v>
      </c>
      <c r="F1185" s="191"/>
      <c r="G1185" s="191"/>
      <c r="H1185" s="191"/>
      <c r="I1185" s="191"/>
      <c r="J1185" s="191"/>
      <c r="K1185" s="191"/>
      <c r="L1185" s="469"/>
      <c r="M1185" s="469"/>
      <c r="N1185" s="469"/>
      <c r="O1185" s="469"/>
      <c r="P1185" s="469"/>
      <c r="Q1185" s="469"/>
      <c r="R1185" s="800"/>
    </row>
    <row r="1186" spans="2:18" ht="13.5" customHeight="1">
      <c r="B1186" s="781"/>
      <c r="C1186" s="759" t="s">
        <v>170</v>
      </c>
      <c r="D1186" s="761" t="s">
        <v>286</v>
      </c>
      <c r="E1186" s="328" t="s">
        <v>18</v>
      </c>
      <c r="F1186" s="197"/>
      <c r="G1186" s="197"/>
      <c r="H1186" s="325">
        <v>668.41200000000003</v>
      </c>
      <c r="I1186" s="325">
        <v>576.4325</v>
      </c>
      <c r="J1186" s="197">
        <v>1588.412</v>
      </c>
      <c r="K1186" s="197">
        <v>1347.76962</v>
      </c>
      <c r="L1186" s="264">
        <v>2488.4119999999998</v>
      </c>
      <c r="M1186" s="264">
        <v>2369.1014799999998</v>
      </c>
      <c r="N1186" s="261">
        <v>3196.8020000000001</v>
      </c>
      <c r="O1186" s="261">
        <v>3196.4452500000002</v>
      </c>
      <c r="P1186" s="211">
        <v>4895.9620000000004</v>
      </c>
      <c r="Q1186" s="211">
        <v>4895.9620000000004</v>
      </c>
      <c r="R1186" s="113"/>
    </row>
    <row r="1187" spans="2:18" ht="13.5" customHeight="1">
      <c r="B1187" s="782"/>
      <c r="C1187" s="760"/>
      <c r="D1187" s="753"/>
      <c r="E1187" s="329" t="s">
        <v>19</v>
      </c>
      <c r="F1187" s="184"/>
      <c r="G1187" s="184"/>
      <c r="H1187" s="326"/>
      <c r="I1187" s="326"/>
      <c r="J1187" s="414"/>
      <c r="K1187" s="414"/>
      <c r="L1187" s="458"/>
      <c r="M1187" s="458"/>
      <c r="N1187" s="355"/>
      <c r="O1187" s="261"/>
      <c r="P1187" s="203"/>
      <c r="Q1187" s="203"/>
      <c r="R1187" s="114"/>
    </row>
    <row r="1188" spans="2:18" ht="13.5" customHeight="1">
      <c r="B1188" s="782"/>
      <c r="C1188" s="760"/>
      <c r="D1188" s="753"/>
      <c r="E1188" s="329" t="s">
        <v>29</v>
      </c>
      <c r="F1188" s="184"/>
      <c r="G1188" s="184"/>
      <c r="H1188" s="326">
        <v>0</v>
      </c>
      <c r="I1188" s="326">
        <v>0</v>
      </c>
      <c r="J1188" s="414">
        <v>0</v>
      </c>
      <c r="K1188" s="414">
        <v>0</v>
      </c>
      <c r="L1188" s="458">
        <v>0</v>
      </c>
      <c r="M1188" s="458">
        <v>0</v>
      </c>
      <c r="N1188" s="355">
        <v>0</v>
      </c>
      <c r="O1188" s="261">
        <v>0</v>
      </c>
      <c r="P1188" s="203">
        <v>0</v>
      </c>
      <c r="Q1188" s="203">
        <v>0</v>
      </c>
      <c r="R1188" s="114"/>
    </row>
    <row r="1189" spans="2:18" ht="13.5" customHeight="1">
      <c r="B1189" s="782"/>
      <c r="C1189" s="760"/>
      <c r="D1189" s="753"/>
      <c r="E1189" s="329" t="s">
        <v>20</v>
      </c>
      <c r="F1189" s="184"/>
      <c r="G1189" s="184"/>
      <c r="H1189" s="326">
        <v>0</v>
      </c>
      <c r="I1189" s="326">
        <v>0</v>
      </c>
      <c r="J1189" s="414">
        <v>0</v>
      </c>
      <c r="K1189" s="414">
        <v>0</v>
      </c>
      <c r="L1189" s="458">
        <v>0</v>
      </c>
      <c r="M1189" s="458">
        <v>0</v>
      </c>
      <c r="N1189" s="355">
        <v>0</v>
      </c>
      <c r="O1189" s="261">
        <v>0</v>
      </c>
      <c r="P1189" s="203">
        <v>0</v>
      </c>
      <c r="Q1189" s="203">
        <v>0</v>
      </c>
      <c r="R1189" s="114"/>
    </row>
    <row r="1190" spans="2:18" ht="13.5" customHeight="1">
      <c r="B1190" s="782"/>
      <c r="C1190" s="760"/>
      <c r="D1190" s="753"/>
      <c r="E1190" s="329" t="s">
        <v>34</v>
      </c>
      <c r="F1190" s="184"/>
      <c r="G1190" s="184"/>
      <c r="H1190" s="326"/>
      <c r="I1190" s="326"/>
      <c r="J1190" s="414"/>
      <c r="K1190" s="414"/>
      <c r="L1190" s="458"/>
      <c r="M1190" s="458"/>
      <c r="N1190" s="355"/>
      <c r="O1190" s="261"/>
      <c r="P1190" s="203"/>
      <c r="Q1190" s="203"/>
      <c r="R1190" s="114"/>
    </row>
    <row r="1191" spans="2:18" ht="13.5" customHeight="1">
      <c r="B1191" s="782"/>
      <c r="C1191" s="760"/>
      <c r="D1191" s="753"/>
      <c r="E1191" s="329" t="s">
        <v>70</v>
      </c>
      <c r="F1191" s="184"/>
      <c r="G1191" s="184"/>
      <c r="H1191" s="326">
        <v>668.41200000000003</v>
      </c>
      <c r="I1191" s="326">
        <v>576.4325</v>
      </c>
      <c r="J1191" s="184">
        <v>1588.412</v>
      </c>
      <c r="K1191" s="184">
        <v>1347.76962</v>
      </c>
      <c r="L1191" s="264">
        <v>2488.4119999999998</v>
      </c>
      <c r="M1191" s="264">
        <v>2369.1014799999998</v>
      </c>
      <c r="N1191" s="261">
        <v>3196.8020000000001</v>
      </c>
      <c r="O1191" s="261">
        <v>3196.4452500000002</v>
      </c>
      <c r="P1191" s="203">
        <v>4895.9620000000004</v>
      </c>
      <c r="Q1191" s="203">
        <v>4895.9620000000004</v>
      </c>
      <c r="R1191" s="114"/>
    </row>
    <row r="1192" spans="2:18" ht="13.5" customHeight="1" thickBot="1">
      <c r="B1192" s="782"/>
      <c r="C1192" s="760"/>
      <c r="D1192" s="768"/>
      <c r="E1192" s="330" t="s">
        <v>21</v>
      </c>
      <c r="F1192" s="194"/>
      <c r="G1192" s="194"/>
      <c r="H1192" s="327"/>
      <c r="I1192" s="327"/>
      <c r="J1192" s="415"/>
      <c r="K1192" s="415"/>
      <c r="L1192" s="459"/>
      <c r="M1192" s="459"/>
      <c r="N1192" s="513"/>
      <c r="O1192" s="294"/>
      <c r="P1192" s="210"/>
      <c r="Q1192" s="210"/>
      <c r="R1192" s="115"/>
    </row>
    <row r="1193" spans="2:18" s="323" customFormat="1" ht="13.5" customHeight="1">
      <c r="B1193" s="783"/>
      <c r="C1193" s="646"/>
      <c r="D1193" s="771" t="s">
        <v>286</v>
      </c>
      <c r="E1193" s="340" t="s">
        <v>18</v>
      </c>
      <c r="F1193" s="195"/>
      <c r="G1193" s="195"/>
      <c r="H1193" s="195">
        <v>0</v>
      </c>
      <c r="I1193" s="195">
        <v>0</v>
      </c>
      <c r="J1193" s="195">
        <v>0</v>
      </c>
      <c r="K1193" s="195">
        <v>0</v>
      </c>
      <c r="L1193" s="264">
        <v>0.25133</v>
      </c>
      <c r="M1193" s="264">
        <v>0.18633</v>
      </c>
      <c r="N1193" s="261">
        <v>0.44633</v>
      </c>
      <c r="O1193" s="261">
        <v>0.44633</v>
      </c>
      <c r="P1193" s="205">
        <v>0</v>
      </c>
      <c r="Q1193" s="205">
        <v>0</v>
      </c>
      <c r="R1193" s="117"/>
    </row>
    <row r="1194" spans="2:18" s="323" customFormat="1" ht="13.5" customHeight="1">
      <c r="B1194" s="783"/>
      <c r="C1194" s="646"/>
      <c r="D1194" s="753"/>
      <c r="E1194" s="329" t="s">
        <v>19</v>
      </c>
      <c r="F1194" s="184"/>
      <c r="G1194" s="184"/>
      <c r="H1194" s="326"/>
      <c r="I1194" s="326"/>
      <c r="J1194" s="414"/>
      <c r="K1194" s="414"/>
      <c r="L1194" s="458"/>
      <c r="M1194" s="458"/>
      <c r="N1194" s="355"/>
      <c r="O1194" s="261"/>
      <c r="P1194" s="203"/>
      <c r="Q1194" s="203"/>
      <c r="R1194" s="114"/>
    </row>
    <row r="1195" spans="2:18" s="323" customFormat="1" ht="13.5" customHeight="1">
      <c r="B1195" s="783"/>
      <c r="C1195" s="646"/>
      <c r="D1195" s="753"/>
      <c r="E1195" s="329" t="s">
        <v>29</v>
      </c>
      <c r="F1195" s="184"/>
      <c r="G1195" s="184"/>
      <c r="H1195" s="326">
        <v>0</v>
      </c>
      <c r="I1195" s="326">
        <v>0</v>
      </c>
      <c r="J1195" s="414">
        <v>0</v>
      </c>
      <c r="K1195" s="414">
        <v>0</v>
      </c>
      <c r="L1195" s="458">
        <v>0</v>
      </c>
      <c r="M1195" s="458">
        <v>0</v>
      </c>
      <c r="N1195" s="355">
        <v>0</v>
      </c>
      <c r="O1195" s="261">
        <v>0</v>
      </c>
      <c r="P1195" s="203">
        <v>0</v>
      </c>
      <c r="Q1195" s="203">
        <v>0</v>
      </c>
      <c r="R1195" s="114"/>
    </row>
    <row r="1196" spans="2:18" s="323" customFormat="1" ht="13.5" customHeight="1">
      <c r="B1196" s="783"/>
      <c r="C1196" s="646"/>
      <c r="D1196" s="753"/>
      <c r="E1196" s="329" t="s">
        <v>20</v>
      </c>
      <c r="F1196" s="184"/>
      <c r="G1196" s="184"/>
      <c r="H1196" s="326">
        <v>0</v>
      </c>
      <c r="I1196" s="326">
        <v>0</v>
      </c>
      <c r="J1196" s="414">
        <v>0</v>
      </c>
      <c r="K1196" s="414">
        <v>0</v>
      </c>
      <c r="L1196" s="458">
        <v>0</v>
      </c>
      <c r="M1196" s="458">
        <v>0</v>
      </c>
      <c r="N1196" s="355">
        <v>0</v>
      </c>
      <c r="O1196" s="261">
        <v>0</v>
      </c>
      <c r="P1196" s="203">
        <v>0</v>
      </c>
      <c r="Q1196" s="203">
        <v>0</v>
      </c>
      <c r="R1196" s="114"/>
    </row>
    <row r="1197" spans="2:18" s="323" customFormat="1" ht="13.5" customHeight="1">
      <c r="B1197" s="783"/>
      <c r="C1197" s="646"/>
      <c r="D1197" s="753"/>
      <c r="E1197" s="329" t="s">
        <v>34</v>
      </c>
      <c r="F1197" s="184"/>
      <c r="G1197" s="184"/>
      <c r="H1197" s="326"/>
      <c r="I1197" s="326"/>
      <c r="J1197" s="414"/>
      <c r="K1197" s="414"/>
      <c r="L1197" s="458"/>
      <c r="M1197" s="458"/>
      <c r="N1197" s="355"/>
      <c r="O1197" s="261"/>
      <c r="P1197" s="203"/>
      <c r="Q1197" s="203"/>
      <c r="R1197" s="114"/>
    </row>
    <row r="1198" spans="2:18" s="323" customFormat="1" ht="13.5" customHeight="1">
      <c r="B1198" s="783"/>
      <c r="C1198" s="646"/>
      <c r="D1198" s="753"/>
      <c r="E1198" s="329" t="s">
        <v>70</v>
      </c>
      <c r="F1198" s="184"/>
      <c r="G1198" s="184"/>
      <c r="H1198" s="184">
        <v>0</v>
      </c>
      <c r="I1198" s="184">
        <v>0</v>
      </c>
      <c r="J1198" s="184">
        <v>0</v>
      </c>
      <c r="K1198" s="184">
        <v>0</v>
      </c>
      <c r="L1198" s="264">
        <v>0.25133</v>
      </c>
      <c r="M1198" s="264">
        <v>0.18633</v>
      </c>
      <c r="N1198" s="261">
        <v>0.44633</v>
      </c>
      <c r="O1198" s="261">
        <v>0.44633</v>
      </c>
      <c r="P1198" s="203">
        <v>0</v>
      </c>
      <c r="Q1198" s="203">
        <v>0</v>
      </c>
      <c r="R1198" s="114"/>
    </row>
    <row r="1199" spans="2:18" s="323" customFormat="1" ht="13.5" customHeight="1" thickBot="1">
      <c r="B1199" s="783"/>
      <c r="C1199" s="646"/>
      <c r="D1199" s="768"/>
      <c r="E1199" s="330" t="s">
        <v>21</v>
      </c>
      <c r="F1199" s="194"/>
      <c r="G1199" s="194"/>
      <c r="H1199" s="327"/>
      <c r="I1199" s="327"/>
      <c r="J1199" s="415"/>
      <c r="K1199" s="415"/>
      <c r="L1199" s="459"/>
      <c r="M1199" s="459"/>
      <c r="N1199" s="513"/>
      <c r="O1199" s="294"/>
      <c r="P1199" s="210"/>
      <c r="Q1199" s="210"/>
      <c r="R1199" s="115"/>
    </row>
    <row r="1200" spans="2:18" ht="13.5" customHeight="1">
      <c r="B1200" s="783"/>
      <c r="C1200" s="646"/>
      <c r="D1200" s="758" t="s">
        <v>288</v>
      </c>
      <c r="E1200" s="340" t="s">
        <v>18</v>
      </c>
      <c r="F1200" s="195"/>
      <c r="G1200" s="195"/>
      <c r="H1200" s="339">
        <v>156.77753000000001</v>
      </c>
      <c r="I1200" s="339">
        <v>92.950540000000004</v>
      </c>
      <c r="J1200" s="195">
        <v>364.77530000000002</v>
      </c>
      <c r="K1200" s="195">
        <v>200.42648</v>
      </c>
      <c r="L1200" s="264">
        <v>553.77752999999996</v>
      </c>
      <c r="M1200" s="264">
        <v>415.95179999999999</v>
      </c>
      <c r="N1200" s="261">
        <v>717.79933000000005</v>
      </c>
      <c r="O1200" s="261">
        <v>717.79933000000005</v>
      </c>
      <c r="P1200" s="205">
        <v>0</v>
      </c>
      <c r="Q1200" s="205">
        <v>0</v>
      </c>
      <c r="R1200" s="117"/>
    </row>
    <row r="1201" spans="2:18" ht="13.5" customHeight="1">
      <c r="B1201" s="783"/>
      <c r="C1201" s="646"/>
      <c r="D1201" s="758"/>
      <c r="E1201" s="263" t="s">
        <v>19</v>
      </c>
      <c r="F1201" s="184"/>
      <c r="G1201" s="184"/>
      <c r="H1201" s="326"/>
      <c r="I1201" s="326"/>
      <c r="J1201" s="414"/>
      <c r="K1201" s="414"/>
      <c r="L1201" s="458"/>
      <c r="M1201" s="458"/>
      <c r="N1201" s="355"/>
      <c r="O1201" s="261"/>
      <c r="P1201" s="203"/>
      <c r="Q1201" s="203"/>
      <c r="R1201" s="114"/>
    </row>
    <row r="1202" spans="2:18" ht="13.5" customHeight="1">
      <c r="B1202" s="783"/>
      <c r="C1202" s="646"/>
      <c r="D1202" s="758"/>
      <c r="E1202" s="263" t="s">
        <v>29</v>
      </c>
      <c r="F1202" s="184"/>
      <c r="G1202" s="184"/>
      <c r="H1202" s="326">
        <v>0</v>
      </c>
      <c r="I1202" s="326">
        <v>0</v>
      </c>
      <c r="J1202" s="414">
        <v>0</v>
      </c>
      <c r="K1202" s="414">
        <v>0</v>
      </c>
      <c r="L1202" s="458">
        <v>0</v>
      </c>
      <c r="M1202" s="458">
        <v>0</v>
      </c>
      <c r="N1202" s="355">
        <v>0</v>
      </c>
      <c r="O1202" s="261">
        <v>0</v>
      </c>
      <c r="P1202" s="203">
        <v>0</v>
      </c>
      <c r="Q1202" s="203">
        <v>0</v>
      </c>
      <c r="R1202" s="114"/>
    </row>
    <row r="1203" spans="2:18" ht="13.5" customHeight="1">
      <c r="B1203" s="783"/>
      <c r="C1203" s="646"/>
      <c r="D1203" s="758"/>
      <c r="E1203" s="263" t="s">
        <v>20</v>
      </c>
      <c r="F1203" s="184"/>
      <c r="G1203" s="184"/>
      <c r="H1203" s="326">
        <v>0</v>
      </c>
      <c r="I1203" s="326">
        <v>0</v>
      </c>
      <c r="J1203" s="414">
        <v>0</v>
      </c>
      <c r="K1203" s="414">
        <v>0</v>
      </c>
      <c r="L1203" s="458">
        <v>0</v>
      </c>
      <c r="M1203" s="458">
        <v>0</v>
      </c>
      <c r="N1203" s="355">
        <v>0</v>
      </c>
      <c r="O1203" s="261">
        <v>0</v>
      </c>
      <c r="P1203" s="203">
        <v>0</v>
      </c>
      <c r="Q1203" s="203">
        <v>0</v>
      </c>
      <c r="R1203" s="114"/>
    </row>
    <row r="1204" spans="2:18" ht="13.5" customHeight="1">
      <c r="B1204" s="783"/>
      <c r="C1204" s="646"/>
      <c r="D1204" s="758"/>
      <c r="E1204" s="263" t="s">
        <v>34</v>
      </c>
      <c r="F1204" s="184"/>
      <c r="G1204" s="184"/>
      <c r="H1204" s="326"/>
      <c r="I1204" s="326"/>
      <c r="J1204" s="414"/>
      <c r="K1204" s="414"/>
      <c r="L1204" s="458"/>
      <c r="M1204" s="458"/>
      <c r="N1204" s="355"/>
      <c r="O1204" s="261"/>
      <c r="P1204" s="203"/>
      <c r="Q1204" s="203"/>
      <c r="R1204" s="114"/>
    </row>
    <row r="1205" spans="2:18" ht="13.5" customHeight="1">
      <c r="B1205" s="783"/>
      <c r="C1205" s="646"/>
      <c r="D1205" s="758"/>
      <c r="E1205" s="263" t="s">
        <v>70</v>
      </c>
      <c r="F1205" s="184"/>
      <c r="G1205" s="184"/>
      <c r="H1205" s="326">
        <v>156.77753000000001</v>
      </c>
      <c r="I1205" s="326">
        <v>92.950540000000004</v>
      </c>
      <c r="J1205" s="184">
        <v>364.77530000000002</v>
      </c>
      <c r="K1205" s="184">
        <v>200.42648</v>
      </c>
      <c r="L1205" s="264">
        <v>553.77752999999996</v>
      </c>
      <c r="M1205" s="264">
        <v>415.95179999999999</v>
      </c>
      <c r="N1205" s="261">
        <v>717.79933000000005</v>
      </c>
      <c r="O1205" s="261">
        <v>717.79933000000005</v>
      </c>
      <c r="P1205" s="203">
        <v>0</v>
      </c>
      <c r="Q1205" s="203">
        <v>0</v>
      </c>
      <c r="R1205" s="114"/>
    </row>
    <row r="1206" spans="2:18" ht="13.5" customHeight="1" thickBot="1">
      <c r="B1206" s="783"/>
      <c r="C1206" s="646"/>
      <c r="D1206" s="772"/>
      <c r="E1206" s="282" t="s">
        <v>21</v>
      </c>
      <c r="F1206" s="194"/>
      <c r="G1206" s="194"/>
      <c r="H1206" s="327"/>
      <c r="I1206" s="327"/>
      <c r="J1206" s="415"/>
      <c r="K1206" s="415"/>
      <c r="L1206" s="459"/>
      <c r="M1206" s="459"/>
      <c r="N1206" s="513"/>
      <c r="O1206" s="294"/>
      <c r="P1206" s="210"/>
      <c r="Q1206" s="210"/>
      <c r="R1206" s="115"/>
    </row>
    <row r="1207" spans="2:18" ht="13.5" customHeight="1">
      <c r="B1207" s="783"/>
      <c r="C1207" s="646"/>
      <c r="D1207" s="761" t="s">
        <v>289</v>
      </c>
      <c r="E1207" s="279" t="s">
        <v>18</v>
      </c>
      <c r="F1207" s="197"/>
      <c r="G1207" s="197"/>
      <c r="H1207" s="325">
        <v>309.65715</v>
      </c>
      <c r="I1207" s="325">
        <v>247.30779000000001</v>
      </c>
      <c r="J1207" s="185">
        <v>582.23315000000002</v>
      </c>
      <c r="K1207" s="185">
        <v>400.43632000000002</v>
      </c>
      <c r="L1207" s="461">
        <v>810.75315000000001</v>
      </c>
      <c r="M1207" s="461">
        <v>663.98518999999999</v>
      </c>
      <c r="N1207" s="269">
        <v>970.09</v>
      </c>
      <c r="O1207" s="269">
        <v>970.08375999999998</v>
      </c>
      <c r="P1207" s="211">
        <v>0</v>
      </c>
      <c r="Q1207" s="211">
        <v>0</v>
      </c>
      <c r="R1207" s="113"/>
    </row>
    <row r="1208" spans="2:18" ht="13.5" customHeight="1">
      <c r="B1208" s="783"/>
      <c r="C1208" s="646"/>
      <c r="D1208" s="753"/>
      <c r="E1208" s="263" t="s">
        <v>19</v>
      </c>
      <c r="F1208" s="184"/>
      <c r="G1208" s="184"/>
      <c r="H1208" s="326"/>
      <c r="I1208" s="326"/>
      <c r="J1208" s="414"/>
      <c r="K1208" s="414"/>
      <c r="L1208" s="458"/>
      <c r="M1208" s="458"/>
      <c r="N1208" s="355"/>
      <c r="O1208" s="261"/>
      <c r="P1208" s="203"/>
      <c r="Q1208" s="203"/>
      <c r="R1208" s="114"/>
    </row>
    <row r="1209" spans="2:18" ht="13.5" customHeight="1">
      <c r="B1209" s="783"/>
      <c r="C1209" s="646"/>
      <c r="D1209" s="753"/>
      <c r="E1209" s="263" t="s">
        <v>29</v>
      </c>
      <c r="F1209" s="184"/>
      <c r="G1209" s="184"/>
      <c r="H1209" s="326">
        <v>0</v>
      </c>
      <c r="I1209" s="326">
        <v>0</v>
      </c>
      <c r="J1209" s="414">
        <v>0</v>
      </c>
      <c r="K1209" s="414">
        <v>0</v>
      </c>
      <c r="L1209" s="458">
        <v>0</v>
      </c>
      <c r="M1209" s="458">
        <v>0</v>
      </c>
      <c r="N1209" s="355">
        <v>0</v>
      </c>
      <c r="O1209" s="261">
        <v>0</v>
      </c>
      <c r="P1209" s="203">
        <v>0</v>
      </c>
      <c r="Q1209" s="203">
        <v>0</v>
      </c>
      <c r="R1209" s="114"/>
    </row>
    <row r="1210" spans="2:18" ht="13.5" customHeight="1">
      <c r="B1210" s="783"/>
      <c r="C1210" s="646"/>
      <c r="D1210" s="753"/>
      <c r="E1210" s="263" t="s">
        <v>20</v>
      </c>
      <c r="F1210" s="184"/>
      <c r="G1210" s="184"/>
      <c r="H1210" s="326">
        <v>0</v>
      </c>
      <c r="I1210" s="326">
        <v>0</v>
      </c>
      <c r="J1210" s="414">
        <v>0</v>
      </c>
      <c r="K1210" s="414">
        <v>0</v>
      </c>
      <c r="L1210" s="458">
        <v>0</v>
      </c>
      <c r="M1210" s="458">
        <v>0</v>
      </c>
      <c r="N1210" s="355">
        <v>0</v>
      </c>
      <c r="O1210" s="261">
        <v>0</v>
      </c>
      <c r="P1210" s="203">
        <v>0</v>
      </c>
      <c r="Q1210" s="203">
        <v>0</v>
      </c>
      <c r="R1210" s="114"/>
    </row>
    <row r="1211" spans="2:18" ht="13.5" customHeight="1">
      <c r="B1211" s="783"/>
      <c r="C1211" s="646"/>
      <c r="D1211" s="753"/>
      <c r="E1211" s="263" t="s">
        <v>34</v>
      </c>
      <c r="F1211" s="184"/>
      <c r="G1211" s="184"/>
      <c r="H1211" s="326"/>
      <c r="I1211" s="326"/>
      <c r="J1211" s="414"/>
      <c r="K1211" s="414"/>
      <c r="L1211" s="458"/>
      <c r="M1211" s="458"/>
      <c r="N1211" s="355"/>
      <c r="O1211" s="261"/>
      <c r="P1211" s="203"/>
      <c r="Q1211" s="203"/>
      <c r="R1211" s="114"/>
    </row>
    <row r="1212" spans="2:18" ht="13.5" customHeight="1">
      <c r="B1212" s="783"/>
      <c r="C1212" s="646"/>
      <c r="D1212" s="753"/>
      <c r="E1212" s="263" t="s">
        <v>70</v>
      </c>
      <c r="F1212" s="184"/>
      <c r="G1212" s="184"/>
      <c r="H1212" s="326">
        <v>309.65715</v>
      </c>
      <c r="I1212" s="326">
        <v>247.30779000000001</v>
      </c>
      <c r="J1212" s="185">
        <v>582.23315000000002</v>
      </c>
      <c r="K1212" s="185">
        <v>400.43632000000002</v>
      </c>
      <c r="L1212" s="461">
        <v>810.75315000000001</v>
      </c>
      <c r="M1212" s="461">
        <v>663.98518999999999</v>
      </c>
      <c r="N1212" s="269">
        <v>970.09</v>
      </c>
      <c r="O1212" s="269">
        <v>970.08375999999998</v>
      </c>
      <c r="P1212" s="203">
        <v>0</v>
      </c>
      <c r="Q1212" s="203">
        <v>0</v>
      </c>
      <c r="R1212" s="114"/>
    </row>
    <row r="1213" spans="2:18" ht="13.5" customHeight="1" thickBot="1">
      <c r="B1213" s="783"/>
      <c r="C1213" s="646"/>
      <c r="D1213" s="769"/>
      <c r="E1213" s="289" t="s">
        <v>21</v>
      </c>
      <c r="F1213" s="185"/>
      <c r="G1213" s="185"/>
      <c r="H1213" s="331"/>
      <c r="I1213" s="331"/>
      <c r="J1213" s="416"/>
      <c r="K1213" s="416"/>
      <c r="L1213" s="562"/>
      <c r="M1213" s="562"/>
      <c r="N1213" s="470"/>
      <c r="O1213" s="269"/>
      <c r="P1213" s="204"/>
      <c r="Q1213" s="204"/>
      <c r="R1213" s="116"/>
    </row>
    <row r="1214" spans="2:18" ht="13.5" customHeight="1">
      <c r="B1214" s="861">
        <v>10</v>
      </c>
      <c r="C1214" s="839" t="s">
        <v>306</v>
      </c>
      <c r="D1214" s="839" t="s">
        <v>477</v>
      </c>
      <c r="E1214" s="560" t="s">
        <v>18</v>
      </c>
      <c r="F1214" s="555">
        <f>F1216+F1217+F1219</f>
        <v>94805.440000000017</v>
      </c>
      <c r="G1214" s="555">
        <f t="shared" ref="G1214:Q1214" si="474">G1216+G1217+G1219</f>
        <v>91114.36</v>
      </c>
      <c r="H1214" s="555">
        <f t="shared" si="474"/>
        <v>18739.363559999998</v>
      </c>
      <c r="I1214" s="555">
        <f t="shared" si="474"/>
        <v>746.03078000000005</v>
      </c>
      <c r="J1214" s="555">
        <f t="shared" si="474"/>
        <v>60803.725559999999</v>
      </c>
      <c r="K1214" s="555">
        <f t="shared" si="474"/>
        <v>28982.482819999997</v>
      </c>
      <c r="L1214" s="555">
        <f t="shared" si="474"/>
        <v>121732.03656000001</v>
      </c>
      <c r="M1214" s="555">
        <f t="shared" si="474"/>
        <v>84876.479869999996</v>
      </c>
      <c r="N1214" s="555">
        <f t="shared" si="474"/>
        <v>175942.90461999999</v>
      </c>
      <c r="O1214" s="555">
        <f t="shared" si="474"/>
        <v>163306.38892999999</v>
      </c>
      <c r="P1214" s="555">
        <f t="shared" si="474"/>
        <v>5597.3170999999993</v>
      </c>
      <c r="Q1214" s="555">
        <f t="shared" si="474"/>
        <v>5597.3170999999993</v>
      </c>
      <c r="R1214" s="834" t="s">
        <v>864</v>
      </c>
    </row>
    <row r="1215" spans="2:18" ht="13.5" customHeight="1">
      <c r="B1215" s="789"/>
      <c r="C1215" s="786"/>
      <c r="D1215" s="786"/>
      <c r="E1215" s="552" t="s">
        <v>19</v>
      </c>
      <c r="F1215" s="553"/>
      <c r="G1215" s="553"/>
      <c r="H1215" s="553"/>
      <c r="I1215" s="553"/>
      <c r="J1215" s="553"/>
      <c r="K1215" s="553"/>
      <c r="L1215" s="553"/>
      <c r="M1215" s="553"/>
      <c r="N1215" s="553"/>
      <c r="O1215" s="553"/>
      <c r="P1215" s="553"/>
      <c r="Q1215" s="553"/>
      <c r="R1215" s="835"/>
    </row>
    <row r="1216" spans="2:18" ht="13.5" customHeight="1">
      <c r="B1216" s="789"/>
      <c r="C1216" s="786"/>
      <c r="D1216" s="786"/>
      <c r="E1216" s="552" t="s">
        <v>29</v>
      </c>
      <c r="F1216" s="553">
        <f>F1223+F1237+F1251+F1293</f>
        <v>0</v>
      </c>
      <c r="G1216" s="553">
        <f t="shared" ref="G1216:Q1216" si="475">G1223+G1237+G1251+G1293</f>
        <v>0</v>
      </c>
      <c r="H1216" s="553">
        <f t="shared" si="475"/>
        <v>0</v>
      </c>
      <c r="I1216" s="553">
        <f t="shared" si="475"/>
        <v>0</v>
      </c>
      <c r="J1216" s="553">
        <f t="shared" si="475"/>
        <v>0</v>
      </c>
      <c r="K1216" s="553">
        <f t="shared" si="475"/>
        <v>0</v>
      </c>
      <c r="L1216" s="553">
        <f t="shared" si="475"/>
        <v>0</v>
      </c>
      <c r="M1216" s="553">
        <f t="shared" si="475"/>
        <v>0</v>
      </c>
      <c r="N1216" s="553">
        <f t="shared" si="475"/>
        <v>0</v>
      </c>
      <c r="O1216" s="553">
        <f t="shared" si="475"/>
        <v>0</v>
      </c>
      <c r="P1216" s="553">
        <f t="shared" si="475"/>
        <v>0</v>
      </c>
      <c r="Q1216" s="553">
        <f t="shared" si="475"/>
        <v>0</v>
      </c>
      <c r="R1216" s="835"/>
    </row>
    <row r="1217" spans="2:18" ht="13.5" customHeight="1">
      <c r="B1217" s="789"/>
      <c r="C1217" s="786"/>
      <c r="D1217" s="786"/>
      <c r="E1217" s="552" t="s">
        <v>20</v>
      </c>
      <c r="F1217" s="553">
        <f>F1224+F1238+F1252+F1294</f>
        <v>84312.200000000012</v>
      </c>
      <c r="G1217" s="553">
        <f t="shared" ref="G1217:Q1217" si="476">G1224+G1238+G1252+G1294</f>
        <v>81757.7</v>
      </c>
      <c r="H1217" s="553">
        <f t="shared" si="476"/>
        <v>17342.295559999999</v>
      </c>
      <c r="I1217" s="553">
        <f t="shared" si="476"/>
        <v>0</v>
      </c>
      <c r="J1217" s="553">
        <f t="shared" si="476"/>
        <v>57437.19556</v>
      </c>
      <c r="K1217" s="553">
        <f t="shared" si="476"/>
        <v>27211.674709999999</v>
      </c>
      <c r="L1217" s="553">
        <f t="shared" si="476"/>
        <v>116903.79656</v>
      </c>
      <c r="M1217" s="553">
        <f t="shared" si="476"/>
        <v>81745.495519999997</v>
      </c>
      <c r="N1217" s="553">
        <f t="shared" si="476"/>
        <v>170250.26095999999</v>
      </c>
      <c r="O1217" s="553">
        <f t="shared" si="476"/>
        <v>157615.30995999998</v>
      </c>
      <c r="P1217" s="553">
        <f t="shared" si="476"/>
        <v>0</v>
      </c>
      <c r="Q1217" s="553">
        <f t="shared" si="476"/>
        <v>0</v>
      </c>
      <c r="R1217" s="835"/>
    </row>
    <row r="1218" spans="2:18" ht="13.5" customHeight="1">
      <c r="B1218" s="789"/>
      <c r="C1218" s="786"/>
      <c r="D1218" s="786"/>
      <c r="E1218" s="552" t="s">
        <v>34</v>
      </c>
      <c r="F1218" s="553"/>
      <c r="G1218" s="553"/>
      <c r="H1218" s="553"/>
      <c r="I1218" s="553"/>
      <c r="J1218" s="553"/>
      <c r="K1218" s="553"/>
      <c r="L1218" s="553"/>
      <c r="M1218" s="553"/>
      <c r="N1218" s="553"/>
      <c r="O1218" s="553"/>
      <c r="P1218" s="553"/>
      <c r="Q1218" s="553"/>
      <c r="R1218" s="835"/>
    </row>
    <row r="1219" spans="2:18" ht="13.5" customHeight="1">
      <c r="B1219" s="789"/>
      <c r="C1219" s="786"/>
      <c r="D1219" s="786"/>
      <c r="E1219" s="552" t="s">
        <v>70</v>
      </c>
      <c r="F1219" s="553">
        <f>F1226+F1240+F1254+F1296</f>
        <v>10493.24</v>
      </c>
      <c r="G1219" s="553">
        <f t="shared" ref="G1219:Q1219" si="477">G1226+G1240+G1254+G1296</f>
        <v>9356.66</v>
      </c>
      <c r="H1219" s="553">
        <f t="shared" si="477"/>
        <v>1397.068</v>
      </c>
      <c r="I1219" s="553">
        <f t="shared" si="477"/>
        <v>746.03078000000005</v>
      </c>
      <c r="J1219" s="553">
        <f t="shared" si="477"/>
        <v>3366.5299999999997</v>
      </c>
      <c r="K1219" s="553">
        <f t="shared" si="477"/>
        <v>1770.8081099999999</v>
      </c>
      <c r="L1219" s="553">
        <f t="shared" si="477"/>
        <v>4828.24</v>
      </c>
      <c r="M1219" s="553">
        <f t="shared" si="477"/>
        <v>3130.9843500000002</v>
      </c>
      <c r="N1219" s="553">
        <f t="shared" si="477"/>
        <v>5692.6436599999997</v>
      </c>
      <c r="O1219" s="553">
        <f t="shared" si="477"/>
        <v>5691.0789700000005</v>
      </c>
      <c r="P1219" s="553">
        <f t="shared" si="477"/>
        <v>5597.3170999999993</v>
      </c>
      <c r="Q1219" s="553">
        <f t="shared" si="477"/>
        <v>5597.3170999999993</v>
      </c>
      <c r="R1219" s="835"/>
    </row>
    <row r="1220" spans="2:18" ht="13.5" customHeight="1" thickBot="1">
      <c r="B1220" s="790"/>
      <c r="C1220" s="787"/>
      <c r="D1220" s="787"/>
      <c r="E1220" s="558" t="s">
        <v>21</v>
      </c>
      <c r="F1220" s="558"/>
      <c r="G1220" s="558"/>
      <c r="H1220" s="558"/>
      <c r="I1220" s="558"/>
      <c r="J1220" s="558"/>
      <c r="K1220" s="558"/>
      <c r="L1220" s="558"/>
      <c r="M1220" s="558"/>
      <c r="N1220" s="558"/>
      <c r="O1220" s="558"/>
      <c r="P1220" s="558"/>
      <c r="Q1220" s="558"/>
      <c r="R1220" s="836"/>
    </row>
    <row r="1221" spans="2:18" ht="13.5" customHeight="1">
      <c r="B1221" s="819" t="s">
        <v>300</v>
      </c>
      <c r="C1221" s="814" t="s">
        <v>106</v>
      </c>
      <c r="D1221" s="814" t="s">
        <v>434</v>
      </c>
      <c r="E1221" s="276" t="s">
        <v>18</v>
      </c>
      <c r="F1221" s="298">
        <v>30396.9</v>
      </c>
      <c r="G1221" s="298">
        <v>30000.7</v>
      </c>
      <c r="H1221" s="298">
        <f>H1223+H1224+H1226</f>
        <v>6143.61</v>
      </c>
      <c r="I1221" s="298">
        <f t="shared" ref="I1221:N1221" si="478">I1223+I1224+I1226</f>
        <v>0</v>
      </c>
      <c r="J1221" s="298">
        <f t="shared" ref="J1221:K1221" si="479">J1223+J1224+J1226</f>
        <v>17057.61</v>
      </c>
      <c r="K1221" s="298">
        <f t="shared" si="479"/>
        <v>16095.03217</v>
      </c>
      <c r="L1221" s="471">
        <f t="shared" ref="L1221:M1221" si="480">L1223+L1224+L1226</f>
        <v>70596.311000000002</v>
      </c>
      <c r="M1221" s="471">
        <f t="shared" si="480"/>
        <v>66618.648639999999</v>
      </c>
      <c r="N1221" s="471">
        <f t="shared" si="478"/>
        <v>124133</v>
      </c>
      <c r="O1221" s="471">
        <f t="shared" ref="O1221:Q1221" si="481">O1223+O1224+O1226</f>
        <v>111498.049</v>
      </c>
      <c r="P1221" s="471">
        <f t="shared" si="481"/>
        <v>0</v>
      </c>
      <c r="Q1221" s="471">
        <f t="shared" si="481"/>
        <v>0</v>
      </c>
      <c r="R1221" s="802"/>
    </row>
    <row r="1222" spans="2:18" ht="13.5" customHeight="1">
      <c r="B1222" s="820"/>
      <c r="C1222" s="763"/>
      <c r="D1222" s="763"/>
      <c r="E1222" s="262" t="s">
        <v>19</v>
      </c>
      <c r="F1222" s="278"/>
      <c r="G1222" s="278"/>
      <c r="H1222" s="278"/>
      <c r="I1222" s="278"/>
      <c r="J1222" s="278"/>
      <c r="K1222" s="278"/>
      <c r="L1222" s="464"/>
      <c r="M1222" s="464"/>
      <c r="N1222" s="464"/>
      <c r="O1222" s="464"/>
      <c r="P1222" s="464"/>
      <c r="Q1222" s="464"/>
      <c r="R1222" s="799"/>
    </row>
    <row r="1223" spans="2:18" ht="13.5" customHeight="1">
      <c r="B1223" s="820"/>
      <c r="C1223" s="763"/>
      <c r="D1223" s="763"/>
      <c r="E1223" s="262" t="s">
        <v>29</v>
      </c>
      <c r="F1223" s="278">
        <v>0</v>
      </c>
      <c r="G1223" s="278">
        <v>0</v>
      </c>
      <c r="H1223" s="278">
        <f>H1230</f>
        <v>0</v>
      </c>
      <c r="I1223" s="278">
        <f t="shared" ref="I1223:N1223" si="482">I1230</f>
        <v>0</v>
      </c>
      <c r="J1223" s="278">
        <f t="shared" ref="J1223:K1223" si="483">J1230</f>
        <v>0</v>
      </c>
      <c r="K1223" s="278">
        <f t="shared" si="483"/>
        <v>0</v>
      </c>
      <c r="L1223" s="464">
        <f t="shared" ref="L1223:M1223" si="484">L1230</f>
        <v>0</v>
      </c>
      <c r="M1223" s="464">
        <f t="shared" si="484"/>
        <v>0</v>
      </c>
      <c r="N1223" s="464">
        <f t="shared" si="482"/>
        <v>0</v>
      </c>
      <c r="O1223" s="464">
        <f t="shared" ref="O1223:Q1223" si="485">O1230</f>
        <v>0</v>
      </c>
      <c r="P1223" s="464">
        <f t="shared" si="485"/>
        <v>0</v>
      </c>
      <c r="Q1223" s="464">
        <f t="shared" si="485"/>
        <v>0</v>
      </c>
      <c r="R1223" s="799"/>
    </row>
    <row r="1224" spans="2:18" ht="13.5" customHeight="1">
      <c r="B1224" s="820"/>
      <c r="C1224" s="763"/>
      <c r="D1224" s="763"/>
      <c r="E1224" s="262" t="s">
        <v>20</v>
      </c>
      <c r="F1224" s="278">
        <v>30396.9</v>
      </c>
      <c r="G1224" s="278">
        <v>30000.7</v>
      </c>
      <c r="H1224" s="278">
        <f>H1231</f>
        <v>6143.61</v>
      </c>
      <c r="I1224" s="278">
        <f t="shared" ref="I1224:N1224" si="486">I1231</f>
        <v>0</v>
      </c>
      <c r="J1224" s="278">
        <f t="shared" ref="J1224:K1224" si="487">J1231</f>
        <v>17057.61</v>
      </c>
      <c r="K1224" s="278">
        <f t="shared" si="487"/>
        <v>16095.03217</v>
      </c>
      <c r="L1224" s="464">
        <f t="shared" ref="L1224:M1224" si="488">L1231</f>
        <v>70596.311000000002</v>
      </c>
      <c r="M1224" s="464">
        <f t="shared" si="488"/>
        <v>66618.648639999999</v>
      </c>
      <c r="N1224" s="464">
        <f t="shared" si="486"/>
        <v>124133</v>
      </c>
      <c r="O1224" s="464">
        <f t="shared" ref="O1224:Q1224" si="489">O1231</f>
        <v>111498.049</v>
      </c>
      <c r="P1224" s="464">
        <f t="shared" si="489"/>
        <v>0</v>
      </c>
      <c r="Q1224" s="464">
        <f t="shared" si="489"/>
        <v>0</v>
      </c>
      <c r="R1224" s="799"/>
    </row>
    <row r="1225" spans="2:18" ht="13.5" customHeight="1">
      <c r="B1225" s="820"/>
      <c r="C1225" s="763"/>
      <c r="D1225" s="763"/>
      <c r="E1225" s="262" t="s">
        <v>34</v>
      </c>
      <c r="F1225" s="278"/>
      <c r="G1225" s="278"/>
      <c r="H1225" s="278"/>
      <c r="I1225" s="278"/>
      <c r="J1225" s="278"/>
      <c r="K1225" s="278"/>
      <c r="L1225" s="464"/>
      <c r="M1225" s="464"/>
      <c r="N1225" s="464"/>
      <c r="O1225" s="464"/>
      <c r="P1225" s="464"/>
      <c r="Q1225" s="464"/>
      <c r="R1225" s="799"/>
    </row>
    <row r="1226" spans="2:18" ht="13.5" customHeight="1">
      <c r="B1226" s="820"/>
      <c r="C1226" s="763"/>
      <c r="D1226" s="763"/>
      <c r="E1226" s="262" t="s">
        <v>70</v>
      </c>
      <c r="F1226" s="278">
        <v>0</v>
      </c>
      <c r="G1226" s="278">
        <v>0</v>
      </c>
      <c r="H1226" s="278">
        <f>H1233</f>
        <v>0</v>
      </c>
      <c r="I1226" s="278">
        <f t="shared" ref="I1226:N1226" si="490">I1233</f>
        <v>0</v>
      </c>
      <c r="J1226" s="278">
        <f t="shared" ref="J1226:K1226" si="491">J1233</f>
        <v>0</v>
      </c>
      <c r="K1226" s="278">
        <f t="shared" si="491"/>
        <v>0</v>
      </c>
      <c r="L1226" s="464">
        <f t="shared" ref="L1226:M1226" si="492">L1233</f>
        <v>0</v>
      </c>
      <c r="M1226" s="464">
        <f t="shared" si="492"/>
        <v>0</v>
      </c>
      <c r="N1226" s="464">
        <f t="shared" si="490"/>
        <v>0</v>
      </c>
      <c r="O1226" s="464">
        <f t="shared" ref="O1226:Q1226" si="493">O1233</f>
        <v>0</v>
      </c>
      <c r="P1226" s="464">
        <f t="shared" si="493"/>
        <v>0</v>
      </c>
      <c r="Q1226" s="464">
        <f t="shared" si="493"/>
        <v>0</v>
      </c>
      <c r="R1226" s="799"/>
    </row>
    <row r="1227" spans="2:18" ht="13.5" customHeight="1" thickBot="1">
      <c r="B1227" s="821"/>
      <c r="C1227" s="764"/>
      <c r="D1227" s="764"/>
      <c r="E1227" s="284" t="s">
        <v>21</v>
      </c>
      <c r="F1227" s="191"/>
      <c r="G1227" s="191"/>
      <c r="H1227" s="191"/>
      <c r="I1227" s="191"/>
      <c r="J1227" s="191"/>
      <c r="K1227" s="191"/>
      <c r="L1227" s="469"/>
      <c r="M1227" s="469"/>
      <c r="N1227" s="469"/>
      <c r="O1227" s="469"/>
      <c r="P1227" s="469"/>
      <c r="Q1227" s="469"/>
      <c r="R1227" s="800"/>
    </row>
    <row r="1228" spans="2:18" ht="13.5" customHeight="1">
      <c r="B1228" s="778"/>
      <c r="C1228" s="755" t="s">
        <v>96</v>
      </c>
      <c r="D1228" s="761" t="s">
        <v>342</v>
      </c>
      <c r="E1228" s="279" t="s">
        <v>18</v>
      </c>
      <c r="F1228" s="202"/>
      <c r="G1228" s="202"/>
      <c r="H1228" s="332">
        <v>6143.61</v>
      </c>
      <c r="I1228" s="332">
        <v>0</v>
      </c>
      <c r="J1228" s="184">
        <v>17057.61</v>
      </c>
      <c r="K1228" s="184">
        <v>16095.03217</v>
      </c>
      <c r="L1228" s="264">
        <v>70596.311000000002</v>
      </c>
      <c r="M1228" s="264">
        <v>66618.648639999999</v>
      </c>
      <c r="N1228" s="261">
        <v>124133</v>
      </c>
      <c r="O1228" s="261">
        <v>111498.049</v>
      </c>
      <c r="P1228" s="213">
        <v>0</v>
      </c>
      <c r="Q1228" s="213">
        <v>0</v>
      </c>
      <c r="R1228" s="123"/>
    </row>
    <row r="1229" spans="2:18" ht="13.5" customHeight="1">
      <c r="B1229" s="774"/>
      <c r="C1229" s="756"/>
      <c r="D1229" s="753"/>
      <c r="E1229" s="263" t="s">
        <v>19</v>
      </c>
      <c r="F1229" s="185"/>
      <c r="G1229" s="185"/>
      <c r="H1229" s="331"/>
      <c r="I1229" s="331"/>
      <c r="J1229" s="416"/>
      <c r="K1229" s="416"/>
      <c r="L1229" s="562"/>
      <c r="M1229" s="562"/>
      <c r="N1229" s="470"/>
      <c r="O1229" s="269"/>
      <c r="P1229" s="204"/>
      <c r="Q1229" s="204"/>
      <c r="R1229" s="116"/>
    </row>
    <row r="1230" spans="2:18" ht="13.5" customHeight="1">
      <c r="B1230" s="774"/>
      <c r="C1230" s="756"/>
      <c r="D1230" s="753"/>
      <c r="E1230" s="263" t="s">
        <v>29</v>
      </c>
      <c r="F1230" s="185"/>
      <c r="G1230" s="185"/>
      <c r="H1230" s="331">
        <v>0</v>
      </c>
      <c r="I1230" s="331">
        <v>0</v>
      </c>
      <c r="J1230" s="416">
        <v>0</v>
      </c>
      <c r="K1230" s="416">
        <v>0</v>
      </c>
      <c r="L1230" s="562">
        <v>0</v>
      </c>
      <c r="M1230" s="562">
        <v>0</v>
      </c>
      <c r="N1230" s="470">
        <v>0</v>
      </c>
      <c r="O1230" s="269">
        <v>0</v>
      </c>
      <c r="P1230" s="204">
        <v>0</v>
      </c>
      <c r="Q1230" s="204">
        <v>0</v>
      </c>
      <c r="R1230" s="116"/>
    </row>
    <row r="1231" spans="2:18" ht="13.5" customHeight="1">
      <c r="B1231" s="774"/>
      <c r="C1231" s="756"/>
      <c r="D1231" s="753"/>
      <c r="E1231" s="263" t="s">
        <v>20</v>
      </c>
      <c r="F1231" s="185"/>
      <c r="G1231" s="185"/>
      <c r="H1231" s="331">
        <v>6143.61</v>
      </c>
      <c r="I1231" s="331">
        <v>0</v>
      </c>
      <c r="J1231" s="184">
        <v>17057.61</v>
      </c>
      <c r="K1231" s="184">
        <v>16095.03217</v>
      </c>
      <c r="L1231" s="264">
        <v>70596.311000000002</v>
      </c>
      <c r="M1231" s="264">
        <v>66618.648639999999</v>
      </c>
      <c r="N1231" s="261">
        <v>124133</v>
      </c>
      <c r="O1231" s="261">
        <v>111498.049</v>
      </c>
      <c r="P1231" s="204">
        <v>0</v>
      </c>
      <c r="Q1231" s="204">
        <v>0</v>
      </c>
      <c r="R1231" s="116"/>
    </row>
    <row r="1232" spans="2:18" ht="13.5" customHeight="1">
      <c r="B1232" s="774"/>
      <c r="C1232" s="756"/>
      <c r="D1232" s="753"/>
      <c r="E1232" s="263" t="s">
        <v>34</v>
      </c>
      <c r="F1232" s="185"/>
      <c r="G1232" s="185"/>
      <c r="H1232" s="331"/>
      <c r="I1232" s="331"/>
      <c r="J1232" s="416"/>
      <c r="K1232" s="416"/>
      <c r="L1232" s="562"/>
      <c r="M1232" s="562"/>
      <c r="N1232" s="470"/>
      <c r="O1232" s="269"/>
      <c r="P1232" s="204"/>
      <c r="Q1232" s="204"/>
      <c r="R1232" s="116"/>
    </row>
    <row r="1233" spans="2:18" ht="13.5" customHeight="1">
      <c r="B1233" s="774"/>
      <c r="C1233" s="756"/>
      <c r="D1233" s="753"/>
      <c r="E1233" s="263" t="s">
        <v>70</v>
      </c>
      <c r="F1233" s="185"/>
      <c r="G1233" s="185"/>
      <c r="H1233" s="331">
        <v>0</v>
      </c>
      <c r="I1233" s="331">
        <v>0</v>
      </c>
      <c r="J1233" s="416">
        <v>0</v>
      </c>
      <c r="K1233" s="416">
        <v>0</v>
      </c>
      <c r="L1233" s="562">
        <v>0</v>
      </c>
      <c r="M1233" s="562">
        <v>0</v>
      </c>
      <c r="N1233" s="470">
        <v>0</v>
      </c>
      <c r="O1233" s="269">
        <v>0</v>
      </c>
      <c r="P1233" s="204">
        <v>0</v>
      </c>
      <c r="Q1233" s="204">
        <v>0</v>
      </c>
      <c r="R1233" s="116"/>
    </row>
    <row r="1234" spans="2:18" ht="13.5" customHeight="1" thickBot="1">
      <c r="B1234" s="775"/>
      <c r="C1234" s="777"/>
      <c r="D1234" s="768"/>
      <c r="E1234" s="282" t="s">
        <v>21</v>
      </c>
      <c r="F1234" s="194"/>
      <c r="G1234" s="194"/>
      <c r="H1234" s="327"/>
      <c r="I1234" s="327"/>
      <c r="J1234" s="415"/>
      <c r="K1234" s="415"/>
      <c r="L1234" s="459"/>
      <c r="M1234" s="459"/>
      <c r="N1234" s="513"/>
      <c r="O1234" s="294"/>
      <c r="P1234" s="210"/>
      <c r="Q1234" s="210"/>
      <c r="R1234" s="115"/>
    </row>
    <row r="1235" spans="2:18" ht="13.5" customHeight="1">
      <c r="B1235" s="819" t="s">
        <v>302</v>
      </c>
      <c r="C1235" s="814" t="s">
        <v>126</v>
      </c>
      <c r="D1235" s="814" t="s">
        <v>435</v>
      </c>
      <c r="E1235" s="276" t="s">
        <v>18</v>
      </c>
      <c r="F1235" s="298">
        <v>1745.64</v>
      </c>
      <c r="G1235" s="298">
        <v>609.05999999999995</v>
      </c>
      <c r="H1235" s="298">
        <f>H1237+H1238+H1240</f>
        <v>235</v>
      </c>
      <c r="I1235" s="298">
        <f t="shared" ref="I1235:Q1235" si="494">I1237+I1238+I1240</f>
        <v>0</v>
      </c>
      <c r="J1235" s="298">
        <f t="shared" ref="J1235:K1235" si="495">J1237+J1238+J1240</f>
        <v>383.2</v>
      </c>
      <c r="K1235" s="298">
        <f t="shared" si="495"/>
        <v>0</v>
      </c>
      <c r="L1235" s="471">
        <f t="shared" ref="L1235:M1235" si="496">L1237+L1238+L1240</f>
        <v>545</v>
      </c>
      <c r="M1235" s="471">
        <f t="shared" si="496"/>
        <v>115</v>
      </c>
      <c r="N1235" s="471">
        <f t="shared" si="494"/>
        <v>1258.6700599999999</v>
      </c>
      <c r="O1235" s="471">
        <f t="shared" ref="O1235" si="497">O1237+O1238+O1240</f>
        <v>1258.6700599999999</v>
      </c>
      <c r="P1235" s="298">
        <f t="shared" si="494"/>
        <v>1288.9170999999999</v>
      </c>
      <c r="Q1235" s="298">
        <f t="shared" si="494"/>
        <v>1288.9170999999999</v>
      </c>
      <c r="R1235" s="802"/>
    </row>
    <row r="1236" spans="2:18" ht="13.5" customHeight="1">
      <c r="B1236" s="820"/>
      <c r="C1236" s="763"/>
      <c r="D1236" s="763"/>
      <c r="E1236" s="262" t="s">
        <v>19</v>
      </c>
      <c r="F1236" s="278"/>
      <c r="G1236" s="278"/>
      <c r="H1236" s="278"/>
      <c r="I1236" s="278"/>
      <c r="J1236" s="278"/>
      <c r="K1236" s="278"/>
      <c r="L1236" s="464"/>
      <c r="M1236" s="464"/>
      <c r="N1236" s="464"/>
      <c r="O1236" s="464"/>
      <c r="P1236" s="278"/>
      <c r="Q1236" s="278"/>
      <c r="R1236" s="799"/>
    </row>
    <row r="1237" spans="2:18" ht="13.5" customHeight="1">
      <c r="B1237" s="820"/>
      <c r="C1237" s="763"/>
      <c r="D1237" s="763"/>
      <c r="E1237" s="262" t="s">
        <v>29</v>
      </c>
      <c r="F1237" s="278">
        <v>0</v>
      </c>
      <c r="G1237" s="278">
        <v>0</v>
      </c>
      <c r="H1237" s="278">
        <f>H1244</f>
        <v>0</v>
      </c>
      <c r="I1237" s="278">
        <f t="shared" ref="I1237:Q1237" si="498">I1244</f>
        <v>0</v>
      </c>
      <c r="J1237" s="278">
        <f t="shared" ref="J1237:K1237" si="499">J1244</f>
        <v>0</v>
      </c>
      <c r="K1237" s="278">
        <f t="shared" si="499"/>
        <v>0</v>
      </c>
      <c r="L1237" s="464">
        <f t="shared" ref="L1237:M1237" si="500">L1244</f>
        <v>0</v>
      </c>
      <c r="M1237" s="464">
        <f t="shared" si="500"/>
        <v>0</v>
      </c>
      <c r="N1237" s="464">
        <f t="shared" si="498"/>
        <v>0</v>
      </c>
      <c r="O1237" s="464">
        <f t="shared" ref="O1237" si="501">O1244</f>
        <v>0</v>
      </c>
      <c r="P1237" s="278">
        <f t="shared" si="498"/>
        <v>0</v>
      </c>
      <c r="Q1237" s="278">
        <f t="shared" si="498"/>
        <v>0</v>
      </c>
      <c r="R1237" s="799"/>
    </row>
    <row r="1238" spans="2:18" ht="13.5" customHeight="1">
      <c r="B1238" s="820"/>
      <c r="C1238" s="763"/>
      <c r="D1238" s="763"/>
      <c r="E1238" s="262" t="s">
        <v>20</v>
      </c>
      <c r="F1238" s="278">
        <v>0</v>
      </c>
      <c r="G1238" s="278">
        <v>0</v>
      </c>
      <c r="H1238" s="278">
        <f>H1245</f>
        <v>0</v>
      </c>
      <c r="I1238" s="278">
        <f t="shared" ref="I1238:Q1238" si="502">I1245</f>
        <v>0</v>
      </c>
      <c r="J1238" s="278">
        <f t="shared" ref="J1238:K1238" si="503">J1245</f>
        <v>0</v>
      </c>
      <c r="K1238" s="278">
        <f t="shared" si="503"/>
        <v>0</v>
      </c>
      <c r="L1238" s="464">
        <f t="shared" ref="L1238:M1238" si="504">L1245</f>
        <v>0</v>
      </c>
      <c r="M1238" s="464">
        <f t="shared" si="504"/>
        <v>0</v>
      </c>
      <c r="N1238" s="464">
        <f t="shared" si="502"/>
        <v>0</v>
      </c>
      <c r="O1238" s="464">
        <f t="shared" ref="O1238" si="505">O1245</f>
        <v>0</v>
      </c>
      <c r="P1238" s="278">
        <f t="shared" si="502"/>
        <v>0</v>
      </c>
      <c r="Q1238" s="278">
        <f t="shared" si="502"/>
        <v>0</v>
      </c>
      <c r="R1238" s="799"/>
    </row>
    <row r="1239" spans="2:18" ht="13.5" customHeight="1">
      <c r="B1239" s="820"/>
      <c r="C1239" s="763"/>
      <c r="D1239" s="763"/>
      <c r="E1239" s="262" t="s">
        <v>34</v>
      </c>
      <c r="F1239" s="278"/>
      <c r="G1239" s="278"/>
      <c r="H1239" s="278"/>
      <c r="I1239" s="278"/>
      <c r="J1239" s="278"/>
      <c r="K1239" s="278"/>
      <c r="L1239" s="464"/>
      <c r="M1239" s="464"/>
      <c r="N1239" s="464"/>
      <c r="O1239" s="464"/>
      <c r="P1239" s="278"/>
      <c r="Q1239" s="278"/>
      <c r="R1239" s="799"/>
    </row>
    <row r="1240" spans="2:18" ht="13.5" customHeight="1">
      <c r="B1240" s="820"/>
      <c r="C1240" s="763"/>
      <c r="D1240" s="763"/>
      <c r="E1240" s="262" t="s">
        <v>70</v>
      </c>
      <c r="F1240" s="278">
        <v>1745.64</v>
      </c>
      <c r="G1240" s="278">
        <v>609.05999999999995</v>
      </c>
      <c r="H1240" s="278">
        <f>H1247</f>
        <v>235</v>
      </c>
      <c r="I1240" s="278">
        <f t="shared" ref="I1240:Q1240" si="506">I1247</f>
        <v>0</v>
      </c>
      <c r="J1240" s="278">
        <f t="shared" ref="J1240:K1240" si="507">J1247</f>
        <v>383.2</v>
      </c>
      <c r="K1240" s="278">
        <f t="shared" si="507"/>
        <v>0</v>
      </c>
      <c r="L1240" s="278">
        <f t="shared" ref="L1240:M1240" si="508">L1247</f>
        <v>545</v>
      </c>
      <c r="M1240" s="278">
        <f t="shared" si="508"/>
        <v>115</v>
      </c>
      <c r="N1240" s="278">
        <f t="shared" si="506"/>
        <v>1258.6700599999999</v>
      </c>
      <c r="O1240" s="278">
        <f t="shared" ref="O1240" si="509">O1247</f>
        <v>1258.6700599999999</v>
      </c>
      <c r="P1240" s="278">
        <f t="shared" si="506"/>
        <v>1288.9170999999999</v>
      </c>
      <c r="Q1240" s="278">
        <f t="shared" si="506"/>
        <v>1288.9170999999999</v>
      </c>
      <c r="R1240" s="799"/>
    </row>
    <row r="1241" spans="2:18" ht="13.5" customHeight="1" thickBot="1">
      <c r="B1241" s="821"/>
      <c r="C1241" s="764"/>
      <c r="D1241" s="764"/>
      <c r="E1241" s="284" t="s">
        <v>21</v>
      </c>
      <c r="F1241" s="191"/>
      <c r="G1241" s="191"/>
      <c r="H1241" s="191"/>
      <c r="I1241" s="191"/>
      <c r="J1241" s="191"/>
      <c r="K1241" s="191"/>
      <c r="L1241" s="191"/>
      <c r="M1241" s="191"/>
      <c r="N1241" s="191"/>
      <c r="O1241" s="191"/>
      <c r="P1241" s="191"/>
      <c r="Q1241" s="191"/>
      <c r="R1241" s="800"/>
    </row>
    <row r="1242" spans="2:18" ht="13.5" customHeight="1">
      <c r="B1242" s="778"/>
      <c r="C1242" s="755" t="s">
        <v>96</v>
      </c>
      <c r="D1242" s="761" t="s">
        <v>377</v>
      </c>
      <c r="E1242" s="279" t="s">
        <v>18</v>
      </c>
      <c r="F1242" s="202"/>
      <c r="G1242" s="202"/>
      <c r="H1242" s="332">
        <v>235</v>
      </c>
      <c r="I1242" s="332">
        <v>0</v>
      </c>
      <c r="J1242" s="184">
        <v>383.2</v>
      </c>
      <c r="K1242" s="184">
        <v>0</v>
      </c>
      <c r="L1242" s="184">
        <v>545</v>
      </c>
      <c r="M1242" s="184">
        <v>115</v>
      </c>
      <c r="N1242" s="261">
        <v>1258.6700599999999</v>
      </c>
      <c r="O1242" s="261">
        <v>1258.6700599999999</v>
      </c>
      <c r="P1242" s="213">
        <v>1288.9170999999999</v>
      </c>
      <c r="Q1242" s="213">
        <v>1288.9170999999999</v>
      </c>
      <c r="R1242" s="123"/>
    </row>
    <row r="1243" spans="2:18" ht="13.5" customHeight="1">
      <c r="B1243" s="774"/>
      <c r="C1243" s="756"/>
      <c r="D1243" s="753"/>
      <c r="E1243" s="263" t="s">
        <v>19</v>
      </c>
      <c r="F1243" s="185"/>
      <c r="G1243" s="185"/>
      <c r="H1243" s="331"/>
      <c r="I1243" s="331"/>
      <c r="J1243" s="416"/>
      <c r="K1243" s="416"/>
      <c r="L1243" s="557"/>
      <c r="M1243" s="557"/>
      <c r="N1243" s="269"/>
      <c r="O1243" s="269"/>
      <c r="P1243" s="204"/>
      <c r="Q1243" s="204"/>
      <c r="R1243" s="116"/>
    </row>
    <row r="1244" spans="2:18" ht="13.5" customHeight="1">
      <c r="B1244" s="774"/>
      <c r="C1244" s="756"/>
      <c r="D1244" s="753"/>
      <c r="E1244" s="263" t="s">
        <v>29</v>
      </c>
      <c r="F1244" s="185"/>
      <c r="G1244" s="185"/>
      <c r="H1244" s="331">
        <v>0</v>
      </c>
      <c r="I1244" s="331">
        <v>0</v>
      </c>
      <c r="J1244" s="416">
        <v>0</v>
      </c>
      <c r="K1244" s="416">
        <v>0</v>
      </c>
      <c r="L1244" s="557">
        <v>0</v>
      </c>
      <c r="M1244" s="557">
        <v>0</v>
      </c>
      <c r="N1244" s="269">
        <v>0</v>
      </c>
      <c r="O1244" s="269">
        <v>0</v>
      </c>
      <c r="P1244" s="204">
        <v>0</v>
      </c>
      <c r="Q1244" s="204">
        <v>0</v>
      </c>
      <c r="R1244" s="116"/>
    </row>
    <row r="1245" spans="2:18" ht="13.5" customHeight="1">
      <c r="B1245" s="774"/>
      <c r="C1245" s="756"/>
      <c r="D1245" s="753"/>
      <c r="E1245" s="263" t="s">
        <v>20</v>
      </c>
      <c r="F1245" s="185"/>
      <c r="G1245" s="185"/>
      <c r="H1245" s="331">
        <v>0</v>
      </c>
      <c r="I1245" s="331">
        <v>0</v>
      </c>
      <c r="J1245" s="416">
        <v>0</v>
      </c>
      <c r="K1245" s="416">
        <v>0</v>
      </c>
      <c r="L1245" s="557">
        <v>0</v>
      </c>
      <c r="M1245" s="557">
        <v>0</v>
      </c>
      <c r="N1245" s="269">
        <v>0</v>
      </c>
      <c r="O1245" s="269">
        <v>0</v>
      </c>
      <c r="P1245" s="204">
        <v>0</v>
      </c>
      <c r="Q1245" s="204">
        <v>0</v>
      </c>
      <c r="R1245" s="116"/>
    </row>
    <row r="1246" spans="2:18" ht="13.5" customHeight="1">
      <c r="B1246" s="774"/>
      <c r="C1246" s="756"/>
      <c r="D1246" s="753"/>
      <c r="E1246" s="263" t="s">
        <v>34</v>
      </c>
      <c r="F1246" s="185"/>
      <c r="G1246" s="185"/>
      <c r="H1246" s="331"/>
      <c r="I1246" s="331"/>
      <c r="J1246" s="416"/>
      <c r="K1246" s="416"/>
      <c r="L1246" s="557"/>
      <c r="M1246" s="557"/>
      <c r="N1246" s="269"/>
      <c r="O1246" s="269"/>
      <c r="P1246" s="204"/>
      <c r="Q1246" s="204"/>
      <c r="R1246" s="116"/>
    </row>
    <row r="1247" spans="2:18" ht="13.5" customHeight="1">
      <c r="B1247" s="774"/>
      <c r="C1247" s="756"/>
      <c r="D1247" s="753"/>
      <c r="E1247" s="263" t="s">
        <v>70</v>
      </c>
      <c r="F1247" s="185"/>
      <c r="G1247" s="185"/>
      <c r="H1247" s="331">
        <v>235</v>
      </c>
      <c r="I1247" s="331">
        <v>0</v>
      </c>
      <c r="J1247" s="184">
        <v>383.2</v>
      </c>
      <c r="K1247" s="184">
        <v>0</v>
      </c>
      <c r="L1247" s="184">
        <v>545</v>
      </c>
      <c r="M1247" s="184">
        <v>115</v>
      </c>
      <c r="N1247" s="261">
        <v>1258.6700599999999</v>
      </c>
      <c r="O1247" s="261">
        <v>1258.6700599999999</v>
      </c>
      <c r="P1247" s="204">
        <v>1288.9170999999999</v>
      </c>
      <c r="Q1247" s="204">
        <v>1288.9170999999999</v>
      </c>
      <c r="R1247" s="116"/>
    </row>
    <row r="1248" spans="2:18" ht="13.5" customHeight="1" thickBot="1">
      <c r="B1248" s="775"/>
      <c r="C1248" s="777"/>
      <c r="D1248" s="768"/>
      <c r="E1248" s="282" t="s">
        <v>21</v>
      </c>
      <c r="F1248" s="194"/>
      <c r="G1248" s="194"/>
      <c r="H1248" s="327"/>
      <c r="I1248" s="327"/>
      <c r="J1248" s="415"/>
      <c r="K1248" s="415"/>
      <c r="L1248" s="546"/>
      <c r="M1248" s="546"/>
      <c r="N1248" s="294"/>
      <c r="O1248" s="294"/>
      <c r="P1248" s="210"/>
      <c r="Q1248" s="210"/>
      <c r="R1248" s="115"/>
    </row>
    <row r="1249" spans="2:18" ht="13.5" customHeight="1">
      <c r="B1249" s="860" t="s">
        <v>303</v>
      </c>
      <c r="C1249" s="762" t="s">
        <v>130</v>
      </c>
      <c r="D1249" s="762" t="s">
        <v>436</v>
      </c>
      <c r="E1249" s="287" t="s">
        <v>18</v>
      </c>
      <c r="F1249" s="299">
        <v>58530.83</v>
      </c>
      <c r="G1249" s="299">
        <v>56372.53</v>
      </c>
      <c r="H1249" s="299">
        <f>H1251+H1252+H1254</f>
        <v>11198.68556</v>
      </c>
      <c r="I1249" s="299">
        <f t="shared" ref="I1249" si="510">I1251+I1252+I1254</f>
        <v>0</v>
      </c>
      <c r="J1249" s="299">
        <f t="shared" ref="J1249:K1249" si="511">J1251+J1252+J1254</f>
        <v>40671.394560000001</v>
      </c>
      <c r="K1249" s="299">
        <f t="shared" si="511"/>
        <v>11116.642539999999</v>
      </c>
      <c r="L1249" s="299">
        <f t="shared" ref="L1249:M1249" si="512">L1251+L1252+L1254</f>
        <v>46658.573560000004</v>
      </c>
      <c r="M1249" s="299">
        <f t="shared" si="512"/>
        <v>15263.713879999999</v>
      </c>
      <c r="N1249" s="299">
        <f>N1251+N1252+N1254</f>
        <v>46504.872329999998</v>
      </c>
      <c r="O1249" s="299">
        <f t="shared" ref="O1249:Q1249" si="513">O1251+O1252+O1254</f>
        <v>46504.872329999998</v>
      </c>
      <c r="P1249" s="299">
        <f t="shared" si="513"/>
        <v>0</v>
      </c>
      <c r="Q1249" s="299">
        <f t="shared" si="513"/>
        <v>0</v>
      </c>
      <c r="R1249" s="803"/>
    </row>
    <row r="1250" spans="2:18" ht="13.5" customHeight="1">
      <c r="B1250" s="820"/>
      <c r="C1250" s="763"/>
      <c r="D1250" s="763"/>
      <c r="E1250" s="262" t="s">
        <v>19</v>
      </c>
      <c r="F1250" s="278"/>
      <c r="G1250" s="278"/>
      <c r="H1250" s="278"/>
      <c r="I1250" s="278"/>
      <c r="J1250" s="278"/>
      <c r="K1250" s="278"/>
      <c r="L1250" s="278"/>
      <c r="M1250" s="278"/>
      <c r="N1250" s="278"/>
      <c r="O1250" s="278"/>
      <c r="P1250" s="278"/>
      <c r="Q1250" s="278"/>
      <c r="R1250" s="799"/>
    </row>
    <row r="1251" spans="2:18" ht="13.5" customHeight="1">
      <c r="B1251" s="820"/>
      <c r="C1251" s="763"/>
      <c r="D1251" s="763"/>
      <c r="E1251" s="262" t="s">
        <v>29</v>
      </c>
      <c r="F1251" s="278">
        <v>0</v>
      </c>
      <c r="G1251" s="278">
        <v>0</v>
      </c>
      <c r="H1251" s="278">
        <f>H1258+H1265+H1272+H1279</f>
        <v>0</v>
      </c>
      <c r="I1251" s="278">
        <f t="shared" ref="I1251" si="514">I1258+I1265+I1272+I1279</f>
        <v>0</v>
      </c>
      <c r="J1251" s="278">
        <f t="shared" ref="J1251:K1251" si="515">J1258+J1265+J1272+J1279</f>
        <v>0</v>
      </c>
      <c r="K1251" s="278">
        <f t="shared" si="515"/>
        <v>0</v>
      </c>
      <c r="L1251" s="278">
        <f t="shared" ref="L1251:M1251" si="516">L1258+L1265+L1272+L1279</f>
        <v>0</v>
      </c>
      <c r="M1251" s="278">
        <f t="shared" si="516"/>
        <v>0</v>
      </c>
      <c r="N1251" s="278">
        <f>N1258+N1265+N1272+N1279+N1286</f>
        <v>0</v>
      </c>
      <c r="O1251" s="278">
        <f t="shared" ref="O1251:Q1251" si="517">O1258+O1265+O1272+O1279+O1286</f>
        <v>0</v>
      </c>
      <c r="P1251" s="278">
        <f t="shared" si="517"/>
        <v>0</v>
      </c>
      <c r="Q1251" s="278">
        <f t="shared" si="517"/>
        <v>0</v>
      </c>
      <c r="R1251" s="799"/>
    </row>
    <row r="1252" spans="2:18" ht="13.5" customHeight="1">
      <c r="B1252" s="820"/>
      <c r="C1252" s="763"/>
      <c r="D1252" s="763"/>
      <c r="E1252" s="262" t="s">
        <v>20</v>
      </c>
      <c r="F1252" s="278">
        <v>53915.3</v>
      </c>
      <c r="G1252" s="278">
        <v>51757</v>
      </c>
      <c r="H1252" s="278">
        <f>H1259+H1266+H1273+H1280</f>
        <v>11198.68556</v>
      </c>
      <c r="I1252" s="278">
        <f t="shared" ref="I1252" si="518">I1259+I1266+I1273+I1280</f>
        <v>0</v>
      </c>
      <c r="J1252" s="278">
        <f t="shared" ref="J1252:K1252" si="519">J1259+J1266+J1273+J1280</f>
        <v>40379.58556</v>
      </c>
      <c r="K1252" s="278">
        <f t="shared" si="519"/>
        <v>11116.642539999999</v>
      </c>
      <c r="L1252" s="278">
        <f t="shared" ref="L1252:M1252" si="520">L1259+L1266+L1273+L1280</f>
        <v>46307.485560000001</v>
      </c>
      <c r="M1252" s="278">
        <f t="shared" si="520"/>
        <v>15126.846879999999</v>
      </c>
      <c r="N1252" s="278">
        <f>N1259+N1266+N1273+N1280+N1287</f>
        <v>46117.26096</v>
      </c>
      <c r="O1252" s="278">
        <f t="shared" ref="O1252:Q1252" si="521">O1259+O1266+O1273+O1280+O1287</f>
        <v>46117.26096</v>
      </c>
      <c r="P1252" s="278">
        <f t="shared" si="521"/>
        <v>0</v>
      </c>
      <c r="Q1252" s="278">
        <f t="shared" si="521"/>
        <v>0</v>
      </c>
      <c r="R1252" s="799"/>
    </row>
    <row r="1253" spans="2:18" ht="13.5" customHeight="1">
      <c r="B1253" s="820"/>
      <c r="C1253" s="763"/>
      <c r="D1253" s="763"/>
      <c r="E1253" s="262" t="s">
        <v>34</v>
      </c>
      <c r="F1253" s="278"/>
      <c r="G1253" s="278"/>
      <c r="H1253" s="278"/>
      <c r="I1253" s="278"/>
      <c r="J1253" s="278"/>
      <c r="K1253" s="278"/>
      <c r="L1253" s="278"/>
      <c r="M1253" s="278"/>
      <c r="N1253" s="278"/>
      <c r="O1253" s="278"/>
      <c r="P1253" s="278"/>
      <c r="Q1253" s="278"/>
      <c r="R1253" s="799"/>
    </row>
    <row r="1254" spans="2:18" ht="13.5" customHeight="1">
      <c r="B1254" s="820"/>
      <c r="C1254" s="763"/>
      <c r="D1254" s="763"/>
      <c r="E1254" s="262" t="s">
        <v>70</v>
      </c>
      <c r="F1254" s="278">
        <v>4615.53</v>
      </c>
      <c r="G1254" s="278">
        <v>4615.53</v>
      </c>
      <c r="H1254" s="278">
        <f>H1261+H1268+H1275+H1282</f>
        <v>0</v>
      </c>
      <c r="I1254" s="278">
        <f t="shared" ref="I1254" si="522">I1261+I1268+I1275+I1282</f>
        <v>0</v>
      </c>
      <c r="J1254" s="278">
        <f t="shared" ref="J1254:K1254" si="523">J1261+J1268+J1275+J1282</f>
        <v>291.80900000000003</v>
      </c>
      <c r="K1254" s="278">
        <f t="shared" si="523"/>
        <v>0</v>
      </c>
      <c r="L1254" s="278">
        <f t="shared" ref="L1254:M1254" si="524">L1261+L1268+L1275+L1282</f>
        <v>351.08800000000002</v>
      </c>
      <c r="M1254" s="278">
        <f t="shared" si="524"/>
        <v>136.86699999999999</v>
      </c>
      <c r="N1254" s="278">
        <f>N1261+N1268+N1275+N1282+N1289</f>
        <v>387.61136999999997</v>
      </c>
      <c r="O1254" s="278">
        <f t="shared" ref="O1254:Q1254" si="525">O1261+O1268+O1275+O1282+O1289</f>
        <v>387.61136999999997</v>
      </c>
      <c r="P1254" s="278">
        <f t="shared" si="525"/>
        <v>0</v>
      </c>
      <c r="Q1254" s="278">
        <f t="shared" si="525"/>
        <v>0</v>
      </c>
      <c r="R1254" s="799"/>
    </row>
    <row r="1255" spans="2:18" ht="13.5" customHeight="1" thickBot="1">
      <c r="B1255" s="865"/>
      <c r="C1255" s="823"/>
      <c r="D1255" s="823"/>
      <c r="E1255" s="425" t="s">
        <v>21</v>
      </c>
      <c r="F1255" s="278"/>
      <c r="G1255" s="278"/>
      <c r="H1255" s="278"/>
      <c r="I1255" s="278"/>
      <c r="J1255" s="278"/>
      <c r="K1255" s="278"/>
      <c r="L1255" s="278"/>
      <c r="M1255" s="278"/>
      <c r="N1255" s="278"/>
      <c r="O1255" s="278"/>
      <c r="P1255" s="278"/>
      <c r="Q1255" s="278"/>
      <c r="R1255" s="799"/>
    </row>
    <row r="1256" spans="2:18" ht="13.5" customHeight="1">
      <c r="B1256" s="781"/>
      <c r="C1256" s="755" t="s">
        <v>446</v>
      </c>
      <c r="D1256" s="757" t="s">
        <v>313</v>
      </c>
      <c r="E1256" s="550" t="s">
        <v>18</v>
      </c>
      <c r="F1256" s="202"/>
      <c r="G1256" s="202"/>
      <c r="H1256" s="547">
        <v>9251.6965600000003</v>
      </c>
      <c r="I1256" s="547">
        <v>0</v>
      </c>
      <c r="J1256" s="197">
        <v>9251.6965600000003</v>
      </c>
      <c r="K1256" s="197">
        <v>9169.6535399999993</v>
      </c>
      <c r="L1256" s="197">
        <v>9251.6965600000003</v>
      </c>
      <c r="M1256" s="197">
        <v>9169.6535399999993</v>
      </c>
      <c r="N1256" s="351">
        <v>9169.6535399999993</v>
      </c>
      <c r="O1256" s="351">
        <v>9169.6535399999993</v>
      </c>
      <c r="P1256" s="213">
        <v>0</v>
      </c>
      <c r="Q1256" s="213">
        <v>0</v>
      </c>
      <c r="R1256" s="123"/>
    </row>
    <row r="1257" spans="2:18" ht="13.5" customHeight="1">
      <c r="B1257" s="783"/>
      <c r="C1257" s="591"/>
      <c r="D1257" s="758"/>
      <c r="E1257" s="549" t="s">
        <v>19</v>
      </c>
      <c r="F1257" s="185"/>
      <c r="G1257" s="185"/>
      <c r="H1257" s="557"/>
      <c r="I1257" s="557"/>
      <c r="J1257" s="557"/>
      <c r="K1257" s="557"/>
      <c r="L1257" s="557"/>
      <c r="M1257" s="557"/>
      <c r="N1257" s="269"/>
      <c r="O1257" s="269"/>
      <c r="P1257" s="204"/>
      <c r="Q1257" s="204"/>
      <c r="R1257" s="116"/>
    </row>
    <row r="1258" spans="2:18" ht="13.5" customHeight="1">
      <c r="B1258" s="783"/>
      <c r="C1258" s="591"/>
      <c r="D1258" s="758"/>
      <c r="E1258" s="549" t="s">
        <v>29</v>
      </c>
      <c r="F1258" s="185"/>
      <c r="G1258" s="185"/>
      <c r="H1258" s="557">
        <v>0</v>
      </c>
      <c r="I1258" s="557">
        <v>0</v>
      </c>
      <c r="J1258" s="557">
        <v>0</v>
      </c>
      <c r="K1258" s="557">
        <v>0</v>
      </c>
      <c r="L1258" s="557">
        <v>0</v>
      </c>
      <c r="M1258" s="557">
        <v>0</v>
      </c>
      <c r="N1258" s="269">
        <v>0</v>
      </c>
      <c r="O1258" s="269">
        <v>0</v>
      </c>
      <c r="P1258" s="204">
        <v>0</v>
      </c>
      <c r="Q1258" s="204">
        <v>0</v>
      </c>
      <c r="R1258" s="116"/>
    </row>
    <row r="1259" spans="2:18" ht="13.5" customHeight="1">
      <c r="B1259" s="783"/>
      <c r="C1259" s="591"/>
      <c r="D1259" s="758"/>
      <c r="E1259" s="549" t="s">
        <v>20</v>
      </c>
      <c r="F1259" s="185"/>
      <c r="G1259" s="185"/>
      <c r="H1259" s="557">
        <v>9251.6965600000003</v>
      </c>
      <c r="I1259" s="557">
        <v>0</v>
      </c>
      <c r="J1259" s="184">
        <v>9251.6965600000003</v>
      </c>
      <c r="K1259" s="184">
        <v>9169.6535399999993</v>
      </c>
      <c r="L1259" s="184">
        <v>9251.6965600000003</v>
      </c>
      <c r="M1259" s="184">
        <v>9169.6535399999993</v>
      </c>
      <c r="N1259" s="261">
        <v>9169.6535399999993</v>
      </c>
      <c r="O1259" s="261">
        <v>9169.6535399999993</v>
      </c>
      <c r="P1259" s="204">
        <v>0</v>
      </c>
      <c r="Q1259" s="204">
        <v>0</v>
      </c>
      <c r="R1259" s="116"/>
    </row>
    <row r="1260" spans="2:18" ht="13.5" customHeight="1">
      <c r="B1260" s="783"/>
      <c r="C1260" s="591"/>
      <c r="D1260" s="758"/>
      <c r="E1260" s="549" t="s">
        <v>34</v>
      </c>
      <c r="F1260" s="185"/>
      <c r="G1260" s="185"/>
      <c r="H1260" s="557"/>
      <c r="I1260" s="557"/>
      <c r="J1260" s="557"/>
      <c r="K1260" s="557"/>
      <c r="L1260" s="557"/>
      <c r="M1260" s="557"/>
      <c r="N1260" s="269"/>
      <c r="O1260" s="269"/>
      <c r="P1260" s="204"/>
      <c r="Q1260" s="204"/>
      <c r="R1260" s="116"/>
    </row>
    <row r="1261" spans="2:18" ht="13.5" customHeight="1">
      <c r="B1261" s="783"/>
      <c r="C1261" s="591"/>
      <c r="D1261" s="758"/>
      <c r="E1261" s="549" t="s">
        <v>70</v>
      </c>
      <c r="F1261" s="185"/>
      <c r="G1261" s="185"/>
      <c r="H1261" s="557">
        <f>+H1268+H1275+H1282</f>
        <v>0</v>
      </c>
      <c r="I1261" s="557">
        <v>0</v>
      </c>
      <c r="J1261" s="557">
        <v>0</v>
      </c>
      <c r="K1261" s="557">
        <v>0</v>
      </c>
      <c r="L1261" s="557">
        <v>0</v>
      </c>
      <c r="M1261" s="557">
        <v>0</v>
      </c>
      <c r="N1261" s="269">
        <v>0</v>
      </c>
      <c r="O1261" s="269">
        <v>0</v>
      </c>
      <c r="P1261" s="204">
        <v>0</v>
      </c>
      <c r="Q1261" s="204">
        <v>0</v>
      </c>
      <c r="R1261" s="116"/>
    </row>
    <row r="1262" spans="2:18" ht="13.5" customHeight="1" thickBot="1">
      <c r="B1262" s="784"/>
      <c r="C1262" s="754"/>
      <c r="D1262" s="772"/>
      <c r="E1262" s="554" t="s">
        <v>21</v>
      </c>
      <c r="F1262" s="194"/>
      <c r="G1262" s="194"/>
      <c r="H1262" s="546"/>
      <c r="I1262" s="546"/>
      <c r="J1262" s="546"/>
      <c r="K1262" s="546"/>
      <c r="L1262" s="546"/>
      <c r="M1262" s="546"/>
      <c r="N1262" s="294"/>
      <c r="O1262" s="294"/>
      <c r="P1262" s="210"/>
      <c r="Q1262" s="210"/>
      <c r="R1262" s="115"/>
    </row>
    <row r="1263" spans="2:18" ht="13.5" customHeight="1">
      <c r="B1263" s="750"/>
      <c r="C1263" s="755" t="s">
        <v>826</v>
      </c>
      <c r="D1263" s="761" t="s">
        <v>700</v>
      </c>
      <c r="E1263" s="508" t="s">
        <v>18</v>
      </c>
      <c r="F1263" s="202"/>
      <c r="G1263" s="202"/>
      <c r="H1263" s="547">
        <v>1946.989</v>
      </c>
      <c r="I1263" s="547">
        <v>0</v>
      </c>
      <c r="J1263" s="197">
        <v>1946.989</v>
      </c>
      <c r="K1263" s="197">
        <v>1946.989</v>
      </c>
      <c r="L1263" s="197">
        <v>0</v>
      </c>
      <c r="M1263" s="197">
        <v>0</v>
      </c>
      <c r="N1263" s="351">
        <v>21313.914280000001</v>
      </c>
      <c r="O1263" s="351">
        <v>21313.914280000001</v>
      </c>
      <c r="P1263" s="213">
        <v>0</v>
      </c>
      <c r="Q1263" s="213">
        <v>0</v>
      </c>
      <c r="R1263" s="123"/>
    </row>
    <row r="1264" spans="2:18" ht="13.5" customHeight="1">
      <c r="B1264" s="751"/>
      <c r="C1264" s="591"/>
      <c r="D1264" s="753"/>
      <c r="E1264" s="509" t="s">
        <v>19</v>
      </c>
      <c r="F1264" s="185"/>
      <c r="G1264" s="185"/>
      <c r="H1264" s="557"/>
      <c r="I1264" s="557"/>
      <c r="J1264" s="557"/>
      <c r="K1264" s="557"/>
      <c r="L1264" s="557"/>
      <c r="M1264" s="557"/>
      <c r="N1264" s="269"/>
      <c r="O1264" s="269"/>
      <c r="P1264" s="204"/>
      <c r="Q1264" s="204"/>
      <c r="R1264" s="116"/>
    </row>
    <row r="1265" spans="2:18" ht="13.5" customHeight="1">
      <c r="B1265" s="751"/>
      <c r="C1265" s="591"/>
      <c r="D1265" s="753"/>
      <c r="E1265" s="509" t="s">
        <v>29</v>
      </c>
      <c r="F1265" s="185"/>
      <c r="G1265" s="185"/>
      <c r="H1265" s="557">
        <v>0</v>
      </c>
      <c r="I1265" s="557">
        <v>0</v>
      </c>
      <c r="J1265" s="557">
        <v>0</v>
      </c>
      <c r="K1265" s="557">
        <v>0</v>
      </c>
      <c r="L1265" s="557">
        <v>0</v>
      </c>
      <c r="M1265" s="557">
        <v>0</v>
      </c>
      <c r="N1265" s="269">
        <v>0</v>
      </c>
      <c r="O1265" s="269">
        <v>0</v>
      </c>
      <c r="P1265" s="204">
        <v>0</v>
      </c>
      <c r="Q1265" s="204">
        <v>0</v>
      </c>
      <c r="R1265" s="116"/>
    </row>
    <row r="1266" spans="2:18" ht="13.5" customHeight="1">
      <c r="B1266" s="751"/>
      <c r="C1266" s="591"/>
      <c r="D1266" s="753"/>
      <c r="E1266" s="509" t="s">
        <v>20</v>
      </c>
      <c r="F1266" s="185"/>
      <c r="G1266" s="185"/>
      <c r="H1266" s="557">
        <v>1946.989</v>
      </c>
      <c r="I1266" s="557">
        <v>0</v>
      </c>
      <c r="J1266" s="184">
        <v>1946.989</v>
      </c>
      <c r="K1266" s="184">
        <v>1946.989</v>
      </c>
      <c r="L1266" s="184">
        <v>0</v>
      </c>
      <c r="M1266" s="184">
        <v>0</v>
      </c>
      <c r="N1266" s="261">
        <v>21313.914280000001</v>
      </c>
      <c r="O1266" s="261">
        <v>21313.914280000001</v>
      </c>
      <c r="P1266" s="204">
        <v>0</v>
      </c>
      <c r="Q1266" s="204">
        <v>0</v>
      </c>
      <c r="R1266" s="116"/>
    </row>
    <row r="1267" spans="2:18" ht="13.5" customHeight="1">
      <c r="B1267" s="751"/>
      <c r="C1267" s="591"/>
      <c r="D1267" s="753"/>
      <c r="E1267" s="509" t="s">
        <v>34</v>
      </c>
      <c r="F1267" s="185"/>
      <c r="G1267" s="185"/>
      <c r="H1267" s="557"/>
      <c r="I1267" s="557"/>
      <c r="J1267" s="557"/>
      <c r="K1267" s="557"/>
      <c r="L1267" s="557"/>
      <c r="M1267" s="557"/>
      <c r="N1267" s="269"/>
      <c r="O1267" s="269"/>
      <c r="P1267" s="204"/>
      <c r="Q1267" s="204"/>
      <c r="R1267" s="116"/>
    </row>
    <row r="1268" spans="2:18" ht="13.5" customHeight="1">
      <c r="B1268" s="751"/>
      <c r="C1268" s="591"/>
      <c r="D1268" s="753"/>
      <c r="E1268" s="509" t="s">
        <v>70</v>
      </c>
      <c r="F1268" s="185"/>
      <c r="G1268" s="185"/>
      <c r="H1268" s="557">
        <v>0</v>
      </c>
      <c r="I1268" s="557">
        <v>0</v>
      </c>
      <c r="J1268" s="557">
        <v>0</v>
      </c>
      <c r="K1268" s="557">
        <v>0</v>
      </c>
      <c r="L1268" s="557">
        <v>0</v>
      </c>
      <c r="M1268" s="557">
        <v>0</v>
      </c>
      <c r="N1268" s="269">
        <v>0</v>
      </c>
      <c r="O1268" s="269">
        <v>0</v>
      </c>
      <c r="P1268" s="204">
        <v>0</v>
      </c>
      <c r="Q1268" s="204">
        <v>0</v>
      </c>
      <c r="R1268" s="116"/>
    </row>
    <row r="1269" spans="2:18" ht="13.5" customHeight="1" thickBot="1">
      <c r="B1269" s="751"/>
      <c r="C1269" s="591"/>
      <c r="D1269" s="753"/>
      <c r="E1269" s="510" t="s">
        <v>21</v>
      </c>
      <c r="F1269" s="194"/>
      <c r="G1269" s="194"/>
      <c r="H1269" s="546"/>
      <c r="I1269" s="546"/>
      <c r="J1269" s="546"/>
      <c r="K1269" s="546"/>
      <c r="L1269" s="546"/>
      <c r="M1269" s="546"/>
      <c r="N1269" s="294"/>
      <c r="O1269" s="294"/>
      <c r="P1269" s="210"/>
      <c r="Q1269" s="210"/>
      <c r="R1269" s="115"/>
    </row>
    <row r="1270" spans="2:18" s="200" customFormat="1" ht="13.5" customHeight="1">
      <c r="B1270" s="751"/>
      <c r="C1270" s="591"/>
      <c r="D1270" s="753" t="s">
        <v>618</v>
      </c>
      <c r="E1270" s="511" t="s">
        <v>18</v>
      </c>
      <c r="F1270" s="195"/>
      <c r="G1270" s="195"/>
      <c r="H1270" s="548">
        <v>0</v>
      </c>
      <c r="I1270" s="548">
        <v>0</v>
      </c>
      <c r="J1270" s="195">
        <v>29180.9</v>
      </c>
      <c r="K1270" s="195">
        <v>0</v>
      </c>
      <c r="L1270" s="195">
        <v>37055.788999999997</v>
      </c>
      <c r="M1270" s="195">
        <v>5957.1933399999998</v>
      </c>
      <c r="N1270" s="352">
        <v>15633.693139999999</v>
      </c>
      <c r="O1270" s="352">
        <v>15633.693139999999</v>
      </c>
      <c r="P1270" s="205">
        <v>0</v>
      </c>
      <c r="Q1270" s="205">
        <v>0</v>
      </c>
      <c r="R1270" s="117"/>
    </row>
    <row r="1271" spans="2:18" s="200" customFormat="1" ht="13.5" customHeight="1">
      <c r="B1271" s="751"/>
      <c r="C1271" s="591"/>
      <c r="D1271" s="753"/>
      <c r="E1271" s="509" t="s">
        <v>19</v>
      </c>
      <c r="F1271" s="184"/>
      <c r="G1271" s="184"/>
      <c r="H1271" s="545"/>
      <c r="I1271" s="545"/>
      <c r="J1271" s="545"/>
      <c r="K1271" s="545"/>
      <c r="L1271" s="545"/>
      <c r="M1271" s="545"/>
      <c r="N1271" s="261"/>
      <c r="O1271" s="261"/>
      <c r="P1271" s="203"/>
      <c r="Q1271" s="203"/>
      <c r="R1271" s="114"/>
    </row>
    <row r="1272" spans="2:18" s="200" customFormat="1" ht="13.5" customHeight="1">
      <c r="B1272" s="751"/>
      <c r="C1272" s="591"/>
      <c r="D1272" s="753"/>
      <c r="E1272" s="509" t="s">
        <v>29</v>
      </c>
      <c r="F1272" s="184"/>
      <c r="G1272" s="184"/>
      <c r="H1272" s="545">
        <v>0</v>
      </c>
      <c r="I1272" s="545">
        <v>0</v>
      </c>
      <c r="J1272" s="545">
        <v>0</v>
      </c>
      <c r="K1272" s="545">
        <v>0</v>
      </c>
      <c r="L1272" s="545">
        <v>0</v>
      </c>
      <c r="M1272" s="545">
        <v>0</v>
      </c>
      <c r="N1272" s="261">
        <v>0</v>
      </c>
      <c r="O1272" s="261">
        <v>0</v>
      </c>
      <c r="P1272" s="203">
        <v>0</v>
      </c>
      <c r="Q1272" s="203">
        <v>0</v>
      </c>
      <c r="R1272" s="114"/>
    </row>
    <row r="1273" spans="2:18" s="200" customFormat="1" ht="13.5" customHeight="1">
      <c r="B1273" s="751"/>
      <c r="C1273" s="591"/>
      <c r="D1273" s="753"/>
      <c r="E1273" s="509" t="s">
        <v>20</v>
      </c>
      <c r="F1273" s="184"/>
      <c r="G1273" s="184"/>
      <c r="H1273" s="545">
        <v>0</v>
      </c>
      <c r="I1273" s="545">
        <v>0</v>
      </c>
      <c r="J1273" s="184">
        <v>29180.9</v>
      </c>
      <c r="K1273" s="184">
        <v>0</v>
      </c>
      <c r="L1273" s="184">
        <v>37055.788999999997</v>
      </c>
      <c r="M1273" s="184">
        <v>5957.1933399999998</v>
      </c>
      <c r="N1273" s="261">
        <v>15633.693139999999</v>
      </c>
      <c r="O1273" s="261">
        <v>15633.693139999999</v>
      </c>
      <c r="P1273" s="203">
        <v>0</v>
      </c>
      <c r="Q1273" s="203">
        <v>0</v>
      </c>
      <c r="R1273" s="114"/>
    </row>
    <row r="1274" spans="2:18" s="200" customFormat="1" ht="13.5" customHeight="1">
      <c r="B1274" s="751"/>
      <c r="C1274" s="591"/>
      <c r="D1274" s="753"/>
      <c r="E1274" s="509" t="s">
        <v>34</v>
      </c>
      <c r="F1274" s="184"/>
      <c r="G1274" s="184"/>
      <c r="H1274" s="545"/>
      <c r="I1274" s="545"/>
      <c r="J1274" s="545"/>
      <c r="K1274" s="545"/>
      <c r="L1274" s="545"/>
      <c r="M1274" s="545"/>
      <c r="N1274" s="261"/>
      <c r="O1274" s="261"/>
      <c r="P1274" s="203"/>
      <c r="Q1274" s="203"/>
      <c r="R1274" s="114"/>
    </row>
    <row r="1275" spans="2:18" s="200" customFormat="1" ht="13.5" customHeight="1">
      <c r="B1275" s="751"/>
      <c r="C1275" s="591"/>
      <c r="D1275" s="753"/>
      <c r="E1275" s="509" t="s">
        <v>70</v>
      </c>
      <c r="F1275" s="184"/>
      <c r="G1275" s="184"/>
      <c r="H1275" s="545">
        <v>0</v>
      </c>
      <c r="I1275" s="545">
        <v>0</v>
      </c>
      <c r="J1275" s="545">
        <v>0</v>
      </c>
      <c r="K1275" s="545">
        <v>0</v>
      </c>
      <c r="L1275" s="545">
        <v>0</v>
      </c>
      <c r="M1275" s="545">
        <v>0</v>
      </c>
      <c r="N1275" s="261">
        <v>0</v>
      </c>
      <c r="O1275" s="261">
        <v>0</v>
      </c>
      <c r="P1275" s="203">
        <v>0</v>
      </c>
      <c r="Q1275" s="203">
        <v>0</v>
      </c>
      <c r="R1275" s="114"/>
    </row>
    <row r="1276" spans="2:18" s="200" customFormat="1" ht="13.5" customHeight="1" thickBot="1">
      <c r="B1276" s="751"/>
      <c r="C1276" s="591"/>
      <c r="D1276" s="753"/>
      <c r="E1276" s="510" t="s">
        <v>21</v>
      </c>
      <c r="F1276" s="194"/>
      <c r="G1276" s="194"/>
      <c r="H1276" s="546"/>
      <c r="I1276" s="546"/>
      <c r="J1276" s="546"/>
      <c r="K1276" s="546"/>
      <c r="L1276" s="546"/>
      <c r="M1276" s="546"/>
      <c r="N1276" s="294"/>
      <c r="O1276" s="294"/>
      <c r="P1276" s="210"/>
      <c r="Q1276" s="210"/>
      <c r="R1276" s="115"/>
    </row>
    <row r="1277" spans="2:18" s="200" customFormat="1" ht="13.5" customHeight="1">
      <c r="B1277" s="751"/>
      <c r="C1277" s="591"/>
      <c r="D1277" s="753" t="s">
        <v>619</v>
      </c>
      <c r="E1277" s="511" t="s">
        <v>18</v>
      </c>
      <c r="F1277" s="195"/>
      <c r="G1277" s="195"/>
      <c r="H1277" s="548">
        <v>0</v>
      </c>
      <c r="I1277" s="548">
        <v>0</v>
      </c>
      <c r="J1277" s="195">
        <v>291.80900000000003</v>
      </c>
      <c r="K1277" s="195">
        <v>0</v>
      </c>
      <c r="L1277" s="184">
        <v>351.08800000000002</v>
      </c>
      <c r="M1277" s="184">
        <v>136.86699999999999</v>
      </c>
      <c r="N1277" s="261">
        <v>173.39036999999999</v>
      </c>
      <c r="O1277" s="261">
        <v>173.39036999999999</v>
      </c>
      <c r="P1277" s="205">
        <v>0</v>
      </c>
      <c r="Q1277" s="205">
        <v>0</v>
      </c>
      <c r="R1277" s="117"/>
    </row>
    <row r="1278" spans="2:18" s="200" customFormat="1" ht="13.5" customHeight="1">
      <c r="B1278" s="751"/>
      <c r="C1278" s="591"/>
      <c r="D1278" s="753"/>
      <c r="E1278" s="509" t="s">
        <v>19</v>
      </c>
      <c r="F1278" s="184"/>
      <c r="G1278" s="184"/>
      <c r="H1278" s="545"/>
      <c r="I1278" s="545"/>
      <c r="J1278" s="545"/>
      <c r="K1278" s="545"/>
      <c r="L1278" s="545"/>
      <c r="M1278" s="545"/>
      <c r="N1278" s="261"/>
      <c r="O1278" s="261"/>
      <c r="P1278" s="203"/>
      <c r="Q1278" s="203"/>
      <c r="R1278" s="114"/>
    </row>
    <row r="1279" spans="2:18" s="200" customFormat="1" ht="13.5" customHeight="1">
      <c r="B1279" s="751"/>
      <c r="C1279" s="591"/>
      <c r="D1279" s="753"/>
      <c r="E1279" s="509" t="s">
        <v>29</v>
      </c>
      <c r="F1279" s="184"/>
      <c r="G1279" s="184"/>
      <c r="H1279" s="545">
        <v>0</v>
      </c>
      <c r="I1279" s="545">
        <v>0</v>
      </c>
      <c r="J1279" s="545">
        <v>0</v>
      </c>
      <c r="K1279" s="545">
        <v>0</v>
      </c>
      <c r="L1279" s="545">
        <v>0</v>
      </c>
      <c r="M1279" s="545">
        <v>0</v>
      </c>
      <c r="N1279" s="261">
        <v>0</v>
      </c>
      <c r="O1279" s="261">
        <v>0</v>
      </c>
      <c r="P1279" s="203">
        <v>0</v>
      </c>
      <c r="Q1279" s="203">
        <v>0</v>
      </c>
      <c r="R1279" s="114"/>
    </row>
    <row r="1280" spans="2:18" s="200" customFormat="1" ht="13.5" customHeight="1">
      <c r="B1280" s="751"/>
      <c r="C1280" s="591"/>
      <c r="D1280" s="753"/>
      <c r="E1280" s="509" t="s">
        <v>20</v>
      </c>
      <c r="F1280" s="184"/>
      <c r="G1280" s="184"/>
      <c r="H1280" s="545">
        <v>0</v>
      </c>
      <c r="I1280" s="545">
        <v>0</v>
      </c>
      <c r="J1280" s="545">
        <v>0</v>
      </c>
      <c r="K1280" s="545">
        <v>0</v>
      </c>
      <c r="L1280" s="545">
        <v>0</v>
      </c>
      <c r="M1280" s="545">
        <v>0</v>
      </c>
      <c r="N1280" s="261">
        <v>0</v>
      </c>
      <c r="O1280" s="261">
        <v>0</v>
      </c>
      <c r="P1280" s="203">
        <v>0</v>
      </c>
      <c r="Q1280" s="203">
        <v>0</v>
      </c>
      <c r="R1280" s="114"/>
    </row>
    <row r="1281" spans="2:18" s="200" customFormat="1" ht="13.5" customHeight="1">
      <c r="B1281" s="751"/>
      <c r="C1281" s="591"/>
      <c r="D1281" s="753"/>
      <c r="E1281" s="509" t="s">
        <v>34</v>
      </c>
      <c r="F1281" s="184"/>
      <c r="G1281" s="184"/>
      <c r="H1281" s="545"/>
      <c r="I1281" s="545"/>
      <c r="J1281" s="545"/>
      <c r="K1281" s="545"/>
      <c r="L1281" s="545"/>
      <c r="M1281" s="545"/>
      <c r="N1281" s="261"/>
      <c r="O1281" s="261"/>
      <c r="P1281" s="203"/>
      <c r="Q1281" s="203"/>
      <c r="R1281" s="114"/>
    </row>
    <row r="1282" spans="2:18" s="200" customFormat="1" ht="13.5" customHeight="1">
      <c r="B1282" s="751"/>
      <c r="C1282" s="591"/>
      <c r="D1282" s="753"/>
      <c r="E1282" s="509" t="s">
        <v>70</v>
      </c>
      <c r="F1282" s="184"/>
      <c r="G1282" s="184"/>
      <c r="H1282" s="545">
        <v>0</v>
      </c>
      <c r="I1282" s="545">
        <v>0</v>
      </c>
      <c r="J1282" s="184">
        <v>291.80900000000003</v>
      </c>
      <c r="K1282" s="184">
        <v>0</v>
      </c>
      <c r="L1282" s="184">
        <v>351.08800000000002</v>
      </c>
      <c r="M1282" s="184">
        <v>136.86699999999999</v>
      </c>
      <c r="N1282" s="261">
        <v>173.39036999999999</v>
      </c>
      <c r="O1282" s="261">
        <v>173.39036999999999</v>
      </c>
      <c r="P1282" s="203">
        <v>0</v>
      </c>
      <c r="Q1282" s="203">
        <v>0</v>
      </c>
      <c r="R1282" s="114"/>
    </row>
    <row r="1283" spans="2:18" s="200" customFormat="1" ht="13.5" customHeight="1" thickBot="1">
      <c r="B1283" s="751"/>
      <c r="C1283" s="591"/>
      <c r="D1283" s="753"/>
      <c r="E1283" s="510" t="s">
        <v>21</v>
      </c>
      <c r="F1283" s="194"/>
      <c r="G1283" s="194"/>
      <c r="H1283" s="546"/>
      <c r="I1283" s="546"/>
      <c r="J1283" s="546"/>
      <c r="K1283" s="546"/>
      <c r="L1283" s="546"/>
      <c r="M1283" s="546"/>
      <c r="N1283" s="294"/>
      <c r="O1283" s="294"/>
      <c r="P1283" s="210"/>
      <c r="Q1283" s="210"/>
      <c r="R1283" s="115"/>
    </row>
    <row r="1284" spans="2:18" s="539" customFormat="1" ht="13.5" customHeight="1">
      <c r="B1284" s="751"/>
      <c r="C1284" s="591"/>
      <c r="D1284" s="591"/>
      <c r="E1284" s="511" t="s">
        <v>18</v>
      </c>
      <c r="F1284" s="195"/>
      <c r="G1284" s="195"/>
      <c r="H1284" s="184">
        <v>0</v>
      </c>
      <c r="I1284" s="184">
        <v>0</v>
      </c>
      <c r="J1284" s="184">
        <v>0</v>
      </c>
      <c r="K1284" s="184">
        <v>0</v>
      </c>
      <c r="L1284" s="184">
        <v>0</v>
      </c>
      <c r="M1284" s="184">
        <v>0</v>
      </c>
      <c r="N1284" s="261">
        <v>214.221</v>
      </c>
      <c r="O1284" s="261">
        <v>214.221</v>
      </c>
      <c r="P1284" s="203">
        <v>0</v>
      </c>
      <c r="Q1284" s="203">
        <v>0</v>
      </c>
      <c r="R1284" s="117"/>
    </row>
    <row r="1285" spans="2:18" s="539" customFormat="1" ht="13.5" customHeight="1">
      <c r="B1285" s="751"/>
      <c r="C1285" s="591"/>
      <c r="D1285" s="591"/>
      <c r="E1285" s="509" t="s">
        <v>19</v>
      </c>
      <c r="F1285" s="184"/>
      <c r="G1285" s="184"/>
      <c r="H1285" s="545"/>
      <c r="I1285" s="545"/>
      <c r="J1285" s="545"/>
      <c r="K1285" s="545"/>
      <c r="L1285" s="545"/>
      <c r="M1285" s="545"/>
      <c r="N1285" s="261"/>
      <c r="O1285" s="261"/>
      <c r="P1285" s="203"/>
      <c r="Q1285" s="203"/>
      <c r="R1285" s="114"/>
    </row>
    <row r="1286" spans="2:18" s="539" customFormat="1" ht="13.5" customHeight="1">
      <c r="B1286" s="751"/>
      <c r="C1286" s="591"/>
      <c r="D1286" s="591"/>
      <c r="E1286" s="509" t="s">
        <v>29</v>
      </c>
      <c r="F1286" s="184"/>
      <c r="G1286" s="184"/>
      <c r="H1286" s="545">
        <v>0</v>
      </c>
      <c r="I1286" s="545">
        <v>0</v>
      </c>
      <c r="J1286" s="545">
        <v>0</v>
      </c>
      <c r="K1286" s="545">
        <v>0</v>
      </c>
      <c r="L1286" s="545">
        <v>0</v>
      </c>
      <c r="M1286" s="545">
        <v>0</v>
      </c>
      <c r="N1286" s="261">
        <v>0</v>
      </c>
      <c r="O1286" s="261">
        <v>0</v>
      </c>
      <c r="P1286" s="203">
        <v>0</v>
      </c>
      <c r="Q1286" s="203">
        <v>0</v>
      </c>
      <c r="R1286" s="114"/>
    </row>
    <row r="1287" spans="2:18" s="539" customFormat="1" ht="13.5" customHeight="1">
      <c r="B1287" s="751"/>
      <c r="C1287" s="591"/>
      <c r="D1287" s="591"/>
      <c r="E1287" s="509" t="s">
        <v>20</v>
      </c>
      <c r="F1287" s="184"/>
      <c r="G1287" s="184"/>
      <c r="H1287" s="545">
        <v>0</v>
      </c>
      <c r="I1287" s="545">
        <v>0</v>
      </c>
      <c r="J1287" s="545">
        <v>0</v>
      </c>
      <c r="K1287" s="545">
        <v>0</v>
      </c>
      <c r="L1287" s="545">
        <v>0</v>
      </c>
      <c r="M1287" s="545">
        <v>0</v>
      </c>
      <c r="N1287" s="261">
        <v>0</v>
      </c>
      <c r="O1287" s="261">
        <v>0</v>
      </c>
      <c r="P1287" s="203">
        <v>0</v>
      </c>
      <c r="Q1287" s="203">
        <v>0</v>
      </c>
      <c r="R1287" s="114"/>
    </row>
    <row r="1288" spans="2:18" s="539" customFormat="1" ht="13.5" customHeight="1">
      <c r="B1288" s="751"/>
      <c r="C1288" s="591"/>
      <c r="D1288" s="591"/>
      <c r="E1288" s="509" t="s">
        <v>34</v>
      </c>
      <c r="F1288" s="184"/>
      <c r="G1288" s="184"/>
      <c r="H1288" s="545"/>
      <c r="I1288" s="545"/>
      <c r="J1288" s="545"/>
      <c r="K1288" s="545"/>
      <c r="L1288" s="545"/>
      <c r="M1288" s="545"/>
      <c r="N1288" s="261"/>
      <c r="O1288" s="261"/>
      <c r="P1288" s="203"/>
      <c r="Q1288" s="203"/>
      <c r="R1288" s="114"/>
    </row>
    <row r="1289" spans="2:18" s="539" customFormat="1" ht="13.5" customHeight="1">
      <c r="B1289" s="751"/>
      <c r="C1289" s="591"/>
      <c r="D1289" s="591"/>
      <c r="E1289" s="509" t="s">
        <v>70</v>
      </c>
      <c r="F1289" s="184"/>
      <c r="G1289" s="184"/>
      <c r="H1289" s="184">
        <v>0</v>
      </c>
      <c r="I1289" s="184">
        <v>0</v>
      </c>
      <c r="J1289" s="184">
        <v>0</v>
      </c>
      <c r="K1289" s="184">
        <v>0</v>
      </c>
      <c r="L1289" s="184">
        <v>0</v>
      </c>
      <c r="M1289" s="184">
        <v>0</v>
      </c>
      <c r="N1289" s="261">
        <v>214.221</v>
      </c>
      <c r="O1289" s="261">
        <v>214.221</v>
      </c>
      <c r="P1289" s="203">
        <v>0</v>
      </c>
      <c r="Q1289" s="203">
        <v>0</v>
      </c>
      <c r="R1289" s="114"/>
    </row>
    <row r="1290" spans="2:18" s="539" customFormat="1" ht="13.5" customHeight="1" thickBot="1">
      <c r="B1290" s="752"/>
      <c r="C1290" s="754"/>
      <c r="D1290" s="754"/>
      <c r="E1290" s="510" t="s">
        <v>21</v>
      </c>
      <c r="F1290" s="194"/>
      <c r="G1290" s="194"/>
      <c r="H1290" s="546"/>
      <c r="I1290" s="546"/>
      <c r="J1290" s="546"/>
      <c r="K1290" s="546"/>
      <c r="L1290" s="546"/>
      <c r="M1290" s="546"/>
      <c r="N1290" s="294"/>
      <c r="O1290" s="294"/>
      <c r="P1290" s="210"/>
      <c r="Q1290" s="210"/>
      <c r="R1290" s="115"/>
    </row>
    <row r="1291" spans="2:18" ht="13.5" customHeight="1">
      <c r="B1291" s="867" t="s">
        <v>304</v>
      </c>
      <c r="C1291" s="762" t="s">
        <v>134</v>
      </c>
      <c r="D1291" s="762" t="s">
        <v>437</v>
      </c>
      <c r="E1291" s="287" t="s">
        <v>18</v>
      </c>
      <c r="F1291" s="299">
        <v>4132.07</v>
      </c>
      <c r="G1291" s="299">
        <v>4132.07</v>
      </c>
      <c r="H1291" s="299">
        <f>H1293+H1294+H1296</f>
        <v>1162.068</v>
      </c>
      <c r="I1291" s="299">
        <f t="shared" ref="I1291" si="526">I1293+I1294+I1296</f>
        <v>746.03078000000005</v>
      </c>
      <c r="J1291" s="299">
        <f>J1293+J1294+J1296</f>
        <v>2691.5209999999997</v>
      </c>
      <c r="K1291" s="299">
        <f t="shared" ref="K1291" si="527">K1293+K1294+K1296</f>
        <v>1770.8081099999999</v>
      </c>
      <c r="L1291" s="299">
        <f>L1293+L1294+L1296</f>
        <v>3932.152</v>
      </c>
      <c r="M1291" s="299">
        <f t="shared" ref="M1291" si="528">M1293+M1294+M1296</f>
        <v>2879.11735</v>
      </c>
      <c r="N1291" s="299">
        <f>N1293+N1294+N1296</f>
        <v>4046.3622300000002</v>
      </c>
      <c r="O1291" s="299">
        <f t="shared" ref="O1291:P1291" si="529">O1293+O1294+O1296</f>
        <v>4044.79754</v>
      </c>
      <c r="P1291" s="299">
        <f t="shared" si="529"/>
        <v>4308.3999999999996</v>
      </c>
      <c r="Q1291" s="299">
        <f t="shared" ref="Q1291" si="530">Q1293+Q1294+Q1296</f>
        <v>4308.3999999999996</v>
      </c>
      <c r="R1291" s="803"/>
    </row>
    <row r="1292" spans="2:18" ht="13.5" customHeight="1">
      <c r="B1292" s="820"/>
      <c r="C1292" s="763"/>
      <c r="D1292" s="763"/>
      <c r="E1292" s="262" t="s">
        <v>19</v>
      </c>
      <c r="F1292" s="278"/>
      <c r="G1292" s="278"/>
      <c r="H1292" s="278"/>
      <c r="I1292" s="278"/>
      <c r="J1292" s="278"/>
      <c r="K1292" s="278"/>
      <c r="L1292" s="278"/>
      <c r="M1292" s="278"/>
      <c r="N1292" s="278"/>
      <c r="O1292" s="278"/>
      <c r="P1292" s="278"/>
      <c r="Q1292" s="278"/>
      <c r="R1292" s="799"/>
    </row>
    <row r="1293" spans="2:18" ht="13.5" customHeight="1">
      <c r="B1293" s="820"/>
      <c r="C1293" s="763"/>
      <c r="D1293" s="763"/>
      <c r="E1293" s="262" t="s">
        <v>29</v>
      </c>
      <c r="F1293" s="278">
        <f>F1300+F1307</f>
        <v>0</v>
      </c>
      <c r="G1293" s="278">
        <f>G1300+G1307</f>
        <v>0</v>
      </c>
      <c r="H1293" s="278">
        <f>H1300+H1307+H1314+H1321</f>
        <v>0</v>
      </c>
      <c r="I1293" s="278">
        <f t="shared" ref="I1293" si="531">I1300+I1307+I1314+I1321</f>
        <v>0</v>
      </c>
      <c r="J1293" s="278">
        <f>J1300+J1307+J1314+J1321+J1328</f>
        <v>0</v>
      </c>
      <c r="K1293" s="278">
        <f t="shared" ref="K1293" si="532">K1300+K1307+K1314+K1321+K1328</f>
        <v>0</v>
      </c>
      <c r="L1293" s="278">
        <f>L1300+L1307+L1314+L1321+L1328+L1335</f>
        <v>0</v>
      </c>
      <c r="M1293" s="278">
        <f t="shared" ref="M1293" si="533">M1300+M1307+M1314+M1321+M1328+M1335</f>
        <v>0</v>
      </c>
      <c r="N1293" s="278">
        <f>N1300+N1307+N1314+N1321+N1328+N1335</f>
        <v>0</v>
      </c>
      <c r="O1293" s="278">
        <f t="shared" ref="O1293:P1293" si="534">O1300+O1307+O1314+O1321+O1328+O1335</f>
        <v>0</v>
      </c>
      <c r="P1293" s="278">
        <f t="shared" si="534"/>
        <v>0</v>
      </c>
      <c r="Q1293" s="278">
        <f t="shared" ref="Q1293" si="535">Q1300+Q1307+Q1314+Q1321</f>
        <v>0</v>
      </c>
      <c r="R1293" s="799"/>
    </row>
    <row r="1294" spans="2:18" ht="13.5" customHeight="1">
      <c r="B1294" s="820"/>
      <c r="C1294" s="763"/>
      <c r="D1294" s="763"/>
      <c r="E1294" s="262" t="s">
        <v>20</v>
      </c>
      <c r="F1294" s="278">
        <f>F1301+F1308</f>
        <v>0</v>
      </c>
      <c r="G1294" s="278">
        <f>G1301+G1308</f>
        <v>0</v>
      </c>
      <c r="H1294" s="278">
        <f>H1301+H1308+H1315+H1322</f>
        <v>0</v>
      </c>
      <c r="I1294" s="278">
        <f t="shared" ref="I1294" si="536">I1301+I1308+I1315+I1322</f>
        <v>0</v>
      </c>
      <c r="J1294" s="278">
        <f>J1301+J1308+J1315+J1322+J1329</f>
        <v>0</v>
      </c>
      <c r="K1294" s="278">
        <f t="shared" ref="K1294" si="537">K1301+K1308+K1315+K1322+K1329</f>
        <v>0</v>
      </c>
      <c r="L1294" s="278">
        <f>L1301+L1308+L1315+L1322+L1329+L1336</f>
        <v>0</v>
      </c>
      <c r="M1294" s="278">
        <f t="shared" ref="M1294" si="538">M1301+M1308+M1315+M1322+M1329+M1336</f>
        <v>0</v>
      </c>
      <c r="N1294" s="278">
        <f>N1301+N1308+N1315+N1322+N1329+N1336</f>
        <v>0</v>
      </c>
      <c r="O1294" s="278">
        <f t="shared" ref="O1294:P1294" si="539">O1301+O1308+O1315+O1322+O1329+O1336</f>
        <v>0</v>
      </c>
      <c r="P1294" s="278">
        <f t="shared" si="539"/>
        <v>0</v>
      </c>
      <c r="Q1294" s="278">
        <f t="shared" ref="Q1294" si="540">Q1301+Q1308+Q1315+Q1322</f>
        <v>0</v>
      </c>
      <c r="R1294" s="799"/>
    </row>
    <row r="1295" spans="2:18" ht="13.5" customHeight="1">
      <c r="B1295" s="820"/>
      <c r="C1295" s="763"/>
      <c r="D1295" s="763"/>
      <c r="E1295" s="262" t="s">
        <v>34</v>
      </c>
      <c r="F1295" s="278"/>
      <c r="G1295" s="278"/>
      <c r="H1295" s="278"/>
      <c r="I1295" s="278"/>
      <c r="J1295" s="278"/>
      <c r="K1295" s="278"/>
      <c r="L1295" s="278"/>
      <c r="M1295" s="278"/>
      <c r="N1295" s="278"/>
      <c r="O1295" s="278"/>
      <c r="P1295" s="278"/>
      <c r="Q1295" s="278"/>
      <c r="R1295" s="799"/>
    </row>
    <row r="1296" spans="2:18" ht="13.5" customHeight="1">
      <c r="B1296" s="820"/>
      <c r="C1296" s="763"/>
      <c r="D1296" s="763"/>
      <c r="E1296" s="262" t="s">
        <v>70</v>
      </c>
      <c r="F1296" s="278">
        <v>4132.07</v>
      </c>
      <c r="G1296" s="278">
        <v>4132.07</v>
      </c>
      <c r="H1296" s="278">
        <f>H1303+H1310+H1317+H1324</f>
        <v>1162.068</v>
      </c>
      <c r="I1296" s="278">
        <f t="shared" ref="I1296" si="541">I1303+I1310+I1317+I1324</f>
        <v>746.03078000000005</v>
      </c>
      <c r="J1296" s="278">
        <f>J1303+J1310+J1317+J1324+J1331</f>
        <v>2691.5209999999997</v>
      </c>
      <c r="K1296" s="278">
        <f t="shared" ref="K1296" si="542">K1303+K1310+K1317+K1324+K1331</f>
        <v>1770.8081099999999</v>
      </c>
      <c r="L1296" s="278">
        <f>L1303+L1310+L1317+L1324+L1331+L1338</f>
        <v>3932.152</v>
      </c>
      <c r="M1296" s="278">
        <f t="shared" ref="M1296" si="543">M1303+M1310+M1317+M1324+M1331+M1338</f>
        <v>2879.11735</v>
      </c>
      <c r="N1296" s="278">
        <f>N1303+N1310+N1317+N1324+N1331+N1338</f>
        <v>4046.3622300000002</v>
      </c>
      <c r="O1296" s="278">
        <f t="shared" ref="O1296:P1296" si="544">O1303+O1310+O1317+O1324+O1331+O1338</f>
        <v>4044.79754</v>
      </c>
      <c r="P1296" s="278">
        <f t="shared" si="544"/>
        <v>4308.3999999999996</v>
      </c>
      <c r="Q1296" s="278">
        <f t="shared" ref="Q1296" si="545">Q1303+Q1310+Q1317+Q1324</f>
        <v>4308.3999999999996</v>
      </c>
      <c r="R1296" s="799"/>
    </row>
    <row r="1297" spans="2:18" ht="13.5" customHeight="1" thickBot="1">
      <c r="B1297" s="865"/>
      <c r="C1297" s="823"/>
      <c r="D1297" s="823"/>
      <c r="E1297" s="559" t="s">
        <v>21</v>
      </c>
      <c r="F1297" s="278"/>
      <c r="G1297" s="278"/>
      <c r="H1297" s="278"/>
      <c r="I1297" s="278"/>
      <c r="J1297" s="278"/>
      <c r="K1297" s="278"/>
      <c r="L1297" s="278"/>
      <c r="M1297" s="278"/>
      <c r="N1297" s="278"/>
      <c r="O1297" s="278"/>
      <c r="P1297" s="278"/>
      <c r="Q1297" s="278"/>
      <c r="R1297" s="799"/>
    </row>
    <row r="1298" spans="2:18" ht="13.5" customHeight="1">
      <c r="B1298" s="778"/>
      <c r="C1298" s="755" t="s">
        <v>170</v>
      </c>
      <c r="D1298" s="755" t="s">
        <v>337</v>
      </c>
      <c r="E1298" s="508" t="s">
        <v>18</v>
      </c>
      <c r="F1298" s="202"/>
      <c r="G1298" s="202"/>
      <c r="H1298" s="547">
        <v>800</v>
      </c>
      <c r="I1298" s="547">
        <v>622.60868000000005</v>
      </c>
      <c r="J1298" s="197">
        <v>1565</v>
      </c>
      <c r="K1298" s="197">
        <v>1335.1667600000001</v>
      </c>
      <c r="L1298" s="197">
        <v>2255</v>
      </c>
      <c r="M1298" s="197">
        <v>2065.3246399999998</v>
      </c>
      <c r="N1298" s="351">
        <v>2700</v>
      </c>
      <c r="O1298" s="351">
        <v>2699.8914399999999</v>
      </c>
      <c r="P1298" s="202">
        <v>4308.3999999999996</v>
      </c>
      <c r="Q1298" s="202">
        <v>4308.3999999999996</v>
      </c>
      <c r="R1298" s="129"/>
    </row>
    <row r="1299" spans="2:18" ht="13.5" customHeight="1">
      <c r="B1299" s="774"/>
      <c r="C1299" s="756"/>
      <c r="D1299" s="756"/>
      <c r="E1299" s="509" t="s">
        <v>19</v>
      </c>
      <c r="F1299" s="185"/>
      <c r="G1299" s="185"/>
      <c r="H1299" s="557"/>
      <c r="I1299" s="557"/>
      <c r="J1299" s="557"/>
      <c r="K1299" s="557"/>
      <c r="L1299" s="557"/>
      <c r="M1299" s="557"/>
      <c r="N1299" s="269"/>
      <c r="O1299" s="269"/>
      <c r="P1299" s="185"/>
      <c r="Q1299" s="185"/>
      <c r="R1299" s="130"/>
    </row>
    <row r="1300" spans="2:18" ht="13.5" customHeight="1">
      <c r="B1300" s="774"/>
      <c r="C1300" s="756"/>
      <c r="D1300" s="756"/>
      <c r="E1300" s="509" t="s">
        <v>29</v>
      </c>
      <c r="F1300" s="185"/>
      <c r="G1300" s="185"/>
      <c r="H1300" s="557">
        <v>0</v>
      </c>
      <c r="I1300" s="557">
        <v>0</v>
      </c>
      <c r="J1300" s="557">
        <v>0</v>
      </c>
      <c r="K1300" s="557">
        <v>0</v>
      </c>
      <c r="L1300" s="557">
        <v>0</v>
      </c>
      <c r="M1300" s="557">
        <v>0</v>
      </c>
      <c r="N1300" s="269">
        <v>0</v>
      </c>
      <c r="O1300" s="269">
        <v>0</v>
      </c>
      <c r="P1300" s="185">
        <v>0</v>
      </c>
      <c r="Q1300" s="185">
        <v>0</v>
      </c>
      <c r="R1300" s="130"/>
    </row>
    <row r="1301" spans="2:18" ht="13.5" customHeight="1">
      <c r="B1301" s="774"/>
      <c r="C1301" s="756"/>
      <c r="D1301" s="756"/>
      <c r="E1301" s="509" t="s">
        <v>20</v>
      </c>
      <c r="F1301" s="185"/>
      <c r="G1301" s="185"/>
      <c r="H1301" s="557">
        <v>0</v>
      </c>
      <c r="I1301" s="557">
        <v>0</v>
      </c>
      <c r="J1301" s="557">
        <v>0</v>
      </c>
      <c r="K1301" s="557">
        <v>0</v>
      </c>
      <c r="L1301" s="557">
        <v>0</v>
      </c>
      <c r="M1301" s="557">
        <v>0</v>
      </c>
      <c r="N1301" s="269">
        <v>0</v>
      </c>
      <c r="O1301" s="269">
        <v>0</v>
      </c>
      <c r="P1301" s="185">
        <v>0</v>
      </c>
      <c r="Q1301" s="185">
        <v>0</v>
      </c>
      <c r="R1301" s="130"/>
    </row>
    <row r="1302" spans="2:18" ht="13.5" customHeight="1">
      <c r="B1302" s="774"/>
      <c r="C1302" s="756"/>
      <c r="D1302" s="756"/>
      <c r="E1302" s="509" t="s">
        <v>34</v>
      </c>
      <c r="F1302" s="185"/>
      <c r="G1302" s="185"/>
      <c r="H1302" s="557"/>
      <c r="I1302" s="557"/>
      <c r="J1302" s="557"/>
      <c r="K1302" s="557"/>
      <c r="L1302" s="557"/>
      <c r="M1302" s="557"/>
      <c r="N1302" s="269"/>
      <c r="O1302" s="269"/>
      <c r="P1302" s="185"/>
      <c r="Q1302" s="185"/>
      <c r="R1302" s="130"/>
    </row>
    <row r="1303" spans="2:18" ht="13.5" customHeight="1">
      <c r="B1303" s="774"/>
      <c r="C1303" s="756"/>
      <c r="D1303" s="756"/>
      <c r="E1303" s="509" t="s">
        <v>70</v>
      </c>
      <c r="F1303" s="185"/>
      <c r="G1303" s="185"/>
      <c r="H1303" s="557">
        <v>800</v>
      </c>
      <c r="I1303" s="557">
        <v>622.60868000000005</v>
      </c>
      <c r="J1303" s="184">
        <v>1565</v>
      </c>
      <c r="K1303" s="184">
        <v>1335.1667600000001</v>
      </c>
      <c r="L1303" s="184">
        <v>2255</v>
      </c>
      <c r="M1303" s="184">
        <v>2065.3246399999998</v>
      </c>
      <c r="N1303" s="261">
        <v>2700</v>
      </c>
      <c r="O1303" s="261">
        <v>2699.8914399999999</v>
      </c>
      <c r="P1303" s="185">
        <v>4308.3999999999996</v>
      </c>
      <c r="Q1303" s="185">
        <v>4308.3999999999996</v>
      </c>
      <c r="R1303" s="130"/>
    </row>
    <row r="1304" spans="2:18" ht="13.5" customHeight="1" thickBot="1">
      <c r="B1304" s="774"/>
      <c r="C1304" s="756"/>
      <c r="D1304" s="756"/>
      <c r="E1304" s="510" t="s">
        <v>21</v>
      </c>
      <c r="F1304" s="194"/>
      <c r="G1304" s="194"/>
      <c r="H1304" s="283"/>
      <c r="I1304" s="283"/>
      <c r="J1304" s="546"/>
      <c r="K1304" s="546"/>
      <c r="L1304" s="546"/>
      <c r="M1304" s="546"/>
      <c r="N1304" s="294"/>
      <c r="O1304" s="294"/>
      <c r="P1304" s="194"/>
      <c r="Q1304" s="194"/>
      <c r="R1304" s="122"/>
    </row>
    <row r="1305" spans="2:18" ht="13.5" customHeight="1">
      <c r="B1305" s="751"/>
      <c r="C1305" s="591"/>
      <c r="D1305" s="591"/>
      <c r="E1305" s="508" t="s">
        <v>18</v>
      </c>
      <c r="F1305" s="202"/>
      <c r="G1305" s="202"/>
      <c r="H1305" s="547">
        <v>241.06800000000001</v>
      </c>
      <c r="I1305" s="547">
        <v>74.740099999999998</v>
      </c>
      <c r="J1305" s="197">
        <v>432.52100000000002</v>
      </c>
      <c r="K1305" s="197">
        <v>307.83224999999999</v>
      </c>
      <c r="L1305" s="184">
        <v>622.15200000000004</v>
      </c>
      <c r="M1305" s="184">
        <v>595.01601000000005</v>
      </c>
      <c r="N1305" s="261">
        <v>815.01458000000002</v>
      </c>
      <c r="O1305" s="261">
        <v>813.55844999999999</v>
      </c>
      <c r="P1305" s="213">
        <v>0</v>
      </c>
      <c r="Q1305" s="213">
        <v>0</v>
      </c>
      <c r="R1305" s="123"/>
    </row>
    <row r="1306" spans="2:18" ht="13.5" customHeight="1">
      <c r="B1306" s="751"/>
      <c r="C1306" s="591"/>
      <c r="D1306" s="591"/>
      <c r="E1306" s="509" t="s">
        <v>19</v>
      </c>
      <c r="F1306" s="185"/>
      <c r="G1306" s="185"/>
      <c r="H1306" s="557"/>
      <c r="I1306" s="557"/>
      <c r="J1306" s="557"/>
      <c r="K1306" s="557"/>
      <c r="L1306" s="557"/>
      <c r="M1306" s="557"/>
      <c r="N1306" s="269"/>
      <c r="O1306" s="269"/>
      <c r="P1306" s="204"/>
      <c r="Q1306" s="204"/>
      <c r="R1306" s="116"/>
    </row>
    <row r="1307" spans="2:18" ht="13.5" customHeight="1">
      <c r="B1307" s="751"/>
      <c r="C1307" s="591"/>
      <c r="D1307" s="591"/>
      <c r="E1307" s="509" t="s">
        <v>29</v>
      </c>
      <c r="F1307" s="185"/>
      <c r="G1307" s="185"/>
      <c r="H1307" s="557">
        <v>0</v>
      </c>
      <c r="I1307" s="557">
        <v>0</v>
      </c>
      <c r="J1307" s="557">
        <v>0</v>
      </c>
      <c r="K1307" s="557">
        <v>0</v>
      </c>
      <c r="L1307" s="557">
        <v>0</v>
      </c>
      <c r="M1307" s="557">
        <v>0</v>
      </c>
      <c r="N1307" s="269">
        <v>0</v>
      </c>
      <c r="O1307" s="269">
        <v>0</v>
      </c>
      <c r="P1307" s="204">
        <v>0</v>
      </c>
      <c r="Q1307" s="204">
        <v>0</v>
      </c>
      <c r="R1307" s="116"/>
    </row>
    <row r="1308" spans="2:18" ht="13.5" customHeight="1">
      <c r="B1308" s="751"/>
      <c r="C1308" s="591"/>
      <c r="D1308" s="591"/>
      <c r="E1308" s="509" t="s">
        <v>20</v>
      </c>
      <c r="F1308" s="185"/>
      <c r="G1308" s="185"/>
      <c r="H1308" s="557">
        <v>0</v>
      </c>
      <c r="I1308" s="557">
        <v>0</v>
      </c>
      <c r="J1308" s="557">
        <v>0</v>
      </c>
      <c r="K1308" s="557">
        <v>0</v>
      </c>
      <c r="L1308" s="557">
        <v>0</v>
      </c>
      <c r="M1308" s="557">
        <v>0</v>
      </c>
      <c r="N1308" s="269">
        <v>0</v>
      </c>
      <c r="O1308" s="269">
        <v>0</v>
      </c>
      <c r="P1308" s="204">
        <v>0</v>
      </c>
      <c r="Q1308" s="204">
        <v>0</v>
      </c>
      <c r="R1308" s="116"/>
    </row>
    <row r="1309" spans="2:18" ht="13.5" customHeight="1">
      <c r="B1309" s="751"/>
      <c r="C1309" s="591"/>
      <c r="D1309" s="591"/>
      <c r="E1309" s="509" t="s">
        <v>34</v>
      </c>
      <c r="F1309" s="185"/>
      <c r="G1309" s="185"/>
      <c r="H1309" s="557"/>
      <c r="I1309" s="557"/>
      <c r="J1309" s="557"/>
      <c r="K1309" s="557"/>
      <c r="L1309" s="557"/>
      <c r="M1309" s="557"/>
      <c r="N1309" s="269"/>
      <c r="O1309" s="269"/>
      <c r="P1309" s="204"/>
      <c r="Q1309" s="204"/>
      <c r="R1309" s="116"/>
    </row>
    <row r="1310" spans="2:18" ht="13.5" customHeight="1">
      <c r="B1310" s="751"/>
      <c r="C1310" s="591"/>
      <c r="D1310" s="591"/>
      <c r="E1310" s="509" t="s">
        <v>70</v>
      </c>
      <c r="F1310" s="185"/>
      <c r="G1310" s="185"/>
      <c r="H1310" s="557">
        <v>241.06800000000001</v>
      </c>
      <c r="I1310" s="557">
        <v>74.740099999999998</v>
      </c>
      <c r="J1310" s="184">
        <v>432.52100000000002</v>
      </c>
      <c r="K1310" s="184">
        <v>307.83224999999999</v>
      </c>
      <c r="L1310" s="184">
        <v>622.15200000000004</v>
      </c>
      <c r="M1310" s="184">
        <v>595.01601000000005</v>
      </c>
      <c r="N1310" s="261">
        <v>815.01458000000002</v>
      </c>
      <c r="O1310" s="261">
        <v>813.55844999999999</v>
      </c>
      <c r="P1310" s="204">
        <v>0</v>
      </c>
      <c r="Q1310" s="204">
        <v>0</v>
      </c>
      <c r="R1310" s="116"/>
    </row>
    <row r="1311" spans="2:18" ht="13.5" customHeight="1" thickBot="1">
      <c r="B1311" s="751"/>
      <c r="C1311" s="591"/>
      <c r="D1311" s="591"/>
      <c r="E1311" s="510" t="s">
        <v>21</v>
      </c>
      <c r="F1311" s="194"/>
      <c r="G1311" s="194"/>
      <c r="H1311" s="546"/>
      <c r="I1311" s="546"/>
      <c r="J1311" s="546"/>
      <c r="K1311" s="546"/>
      <c r="L1311" s="546"/>
      <c r="M1311" s="546"/>
      <c r="N1311" s="294"/>
      <c r="O1311" s="294"/>
      <c r="P1311" s="210"/>
      <c r="Q1311" s="210"/>
      <c r="R1311" s="115"/>
    </row>
    <row r="1312" spans="2:18" s="207" customFormat="1" ht="13.5" customHeight="1">
      <c r="B1312" s="751"/>
      <c r="C1312" s="591"/>
      <c r="D1312" s="591"/>
      <c r="E1312" s="511" t="s">
        <v>18</v>
      </c>
      <c r="F1312" s="195"/>
      <c r="G1312" s="195"/>
      <c r="H1312" s="548">
        <v>0</v>
      </c>
      <c r="I1312" s="548">
        <v>0</v>
      </c>
      <c r="J1312" s="195">
        <v>550</v>
      </c>
      <c r="K1312" s="195">
        <v>0</v>
      </c>
      <c r="L1312" s="184">
        <v>550</v>
      </c>
      <c r="M1312" s="184">
        <v>0</v>
      </c>
      <c r="N1312" s="261">
        <v>0</v>
      </c>
      <c r="O1312" s="352">
        <v>0</v>
      </c>
      <c r="P1312" s="205">
        <v>0</v>
      </c>
      <c r="Q1312" s="205">
        <v>0</v>
      </c>
      <c r="R1312" s="117"/>
    </row>
    <row r="1313" spans="2:18" s="207" customFormat="1" ht="13.5" customHeight="1">
      <c r="B1313" s="751"/>
      <c r="C1313" s="591"/>
      <c r="D1313" s="591"/>
      <c r="E1313" s="509" t="s">
        <v>19</v>
      </c>
      <c r="F1313" s="184"/>
      <c r="G1313" s="184"/>
      <c r="H1313" s="545"/>
      <c r="I1313" s="545"/>
      <c r="J1313" s="545"/>
      <c r="K1313" s="545"/>
      <c r="L1313" s="545"/>
      <c r="M1313" s="545"/>
      <c r="N1313" s="261"/>
      <c r="O1313" s="261"/>
      <c r="P1313" s="203"/>
      <c r="Q1313" s="203"/>
      <c r="R1313" s="114"/>
    </row>
    <row r="1314" spans="2:18" s="207" customFormat="1" ht="13.5" customHeight="1">
      <c r="B1314" s="751"/>
      <c r="C1314" s="591"/>
      <c r="D1314" s="591"/>
      <c r="E1314" s="509" t="s">
        <v>29</v>
      </c>
      <c r="F1314" s="184"/>
      <c r="G1314" s="184"/>
      <c r="H1314" s="545">
        <v>0</v>
      </c>
      <c r="I1314" s="545">
        <v>0</v>
      </c>
      <c r="J1314" s="545">
        <v>0</v>
      </c>
      <c r="K1314" s="545">
        <v>0</v>
      </c>
      <c r="L1314" s="545">
        <v>0</v>
      </c>
      <c r="M1314" s="545">
        <v>0</v>
      </c>
      <c r="N1314" s="261">
        <v>0</v>
      </c>
      <c r="O1314" s="261">
        <v>0</v>
      </c>
      <c r="P1314" s="203">
        <v>0</v>
      </c>
      <c r="Q1314" s="203">
        <v>0</v>
      </c>
      <c r="R1314" s="114"/>
    </row>
    <row r="1315" spans="2:18" s="207" customFormat="1" ht="13.5" customHeight="1">
      <c r="B1315" s="751"/>
      <c r="C1315" s="591"/>
      <c r="D1315" s="591"/>
      <c r="E1315" s="509" t="s">
        <v>20</v>
      </c>
      <c r="F1315" s="184"/>
      <c r="G1315" s="184"/>
      <c r="H1315" s="545">
        <v>0</v>
      </c>
      <c r="I1315" s="545">
        <v>0</v>
      </c>
      <c r="J1315" s="545">
        <v>0</v>
      </c>
      <c r="K1315" s="545">
        <v>0</v>
      </c>
      <c r="L1315" s="545">
        <v>0</v>
      </c>
      <c r="M1315" s="545">
        <v>0</v>
      </c>
      <c r="N1315" s="261">
        <v>0</v>
      </c>
      <c r="O1315" s="261">
        <v>0</v>
      </c>
      <c r="P1315" s="203">
        <v>0</v>
      </c>
      <c r="Q1315" s="203">
        <v>0</v>
      </c>
      <c r="R1315" s="114"/>
    </row>
    <row r="1316" spans="2:18" s="207" customFormat="1" ht="13.5" customHeight="1">
      <c r="B1316" s="751"/>
      <c r="C1316" s="591"/>
      <c r="D1316" s="591"/>
      <c r="E1316" s="509" t="s">
        <v>34</v>
      </c>
      <c r="F1316" s="184"/>
      <c r="G1316" s="184"/>
      <c r="H1316" s="545"/>
      <c r="I1316" s="545"/>
      <c r="J1316" s="545"/>
      <c r="K1316" s="545"/>
      <c r="L1316" s="545"/>
      <c r="M1316" s="545"/>
      <c r="N1316" s="261"/>
      <c r="O1316" s="261"/>
      <c r="P1316" s="203"/>
      <c r="Q1316" s="203"/>
      <c r="R1316" s="114"/>
    </row>
    <row r="1317" spans="2:18" s="207" customFormat="1" ht="13.5" customHeight="1">
      <c r="B1317" s="751"/>
      <c r="C1317" s="591"/>
      <c r="D1317" s="591"/>
      <c r="E1317" s="509" t="s">
        <v>70</v>
      </c>
      <c r="F1317" s="184"/>
      <c r="G1317" s="184"/>
      <c r="H1317" s="545">
        <v>0</v>
      </c>
      <c r="I1317" s="545">
        <v>0</v>
      </c>
      <c r="J1317" s="184">
        <v>550</v>
      </c>
      <c r="K1317" s="184">
        <v>0</v>
      </c>
      <c r="L1317" s="184">
        <v>550</v>
      </c>
      <c r="M1317" s="184">
        <v>0</v>
      </c>
      <c r="N1317" s="261">
        <v>0</v>
      </c>
      <c r="O1317" s="261">
        <v>0</v>
      </c>
      <c r="P1317" s="203">
        <v>0</v>
      </c>
      <c r="Q1317" s="203">
        <v>0</v>
      </c>
      <c r="R1317" s="114"/>
    </row>
    <row r="1318" spans="2:18" s="207" customFormat="1" ht="13.5" customHeight="1" thickBot="1">
      <c r="B1318" s="751"/>
      <c r="C1318" s="591"/>
      <c r="D1318" s="591"/>
      <c r="E1318" s="510" t="s">
        <v>21</v>
      </c>
      <c r="F1318" s="194"/>
      <c r="G1318" s="194"/>
      <c r="H1318" s="546"/>
      <c r="I1318" s="546"/>
      <c r="J1318" s="546"/>
      <c r="K1318" s="546"/>
      <c r="L1318" s="546"/>
      <c r="M1318" s="546"/>
      <c r="N1318" s="294"/>
      <c r="O1318" s="294"/>
      <c r="P1318" s="210"/>
      <c r="Q1318" s="210"/>
      <c r="R1318" s="115"/>
    </row>
    <row r="1319" spans="2:18" s="170" customFormat="1" ht="13.5" customHeight="1">
      <c r="B1319" s="751"/>
      <c r="C1319" s="591"/>
      <c r="D1319" s="591"/>
      <c r="E1319" s="508" t="s">
        <v>18</v>
      </c>
      <c r="F1319" s="197"/>
      <c r="G1319" s="197"/>
      <c r="H1319" s="544">
        <v>121</v>
      </c>
      <c r="I1319" s="544">
        <v>48.682000000000002</v>
      </c>
      <c r="J1319" s="197">
        <v>143.19999999999999</v>
      </c>
      <c r="K1319" s="197">
        <v>127.0091</v>
      </c>
      <c r="L1319" s="197">
        <v>503.47460000000001</v>
      </c>
      <c r="M1319" s="197">
        <v>217.25129999999999</v>
      </c>
      <c r="N1319" s="351">
        <v>527.04722000000004</v>
      </c>
      <c r="O1319" s="351">
        <v>527.04722000000004</v>
      </c>
      <c r="P1319" s="211">
        <v>0</v>
      </c>
      <c r="Q1319" s="211">
        <v>0</v>
      </c>
      <c r="R1319" s="113"/>
    </row>
    <row r="1320" spans="2:18" s="170" customFormat="1" ht="13.5" customHeight="1">
      <c r="B1320" s="751"/>
      <c r="C1320" s="591"/>
      <c r="D1320" s="591"/>
      <c r="E1320" s="509" t="s">
        <v>19</v>
      </c>
      <c r="F1320" s="184"/>
      <c r="G1320" s="184"/>
      <c r="H1320" s="545"/>
      <c r="I1320" s="545"/>
      <c r="J1320" s="545"/>
      <c r="K1320" s="545"/>
      <c r="L1320" s="545"/>
      <c r="M1320" s="545"/>
      <c r="N1320" s="261"/>
      <c r="O1320" s="261"/>
      <c r="P1320" s="203"/>
      <c r="Q1320" s="203"/>
      <c r="R1320" s="114"/>
    </row>
    <row r="1321" spans="2:18" s="170" customFormat="1" ht="13.5" customHeight="1">
      <c r="B1321" s="751"/>
      <c r="C1321" s="591"/>
      <c r="D1321" s="591"/>
      <c r="E1321" s="509" t="s">
        <v>29</v>
      </c>
      <c r="F1321" s="184"/>
      <c r="G1321" s="184"/>
      <c r="H1321" s="545">
        <v>0</v>
      </c>
      <c r="I1321" s="545">
        <v>0</v>
      </c>
      <c r="J1321" s="545">
        <v>0</v>
      </c>
      <c r="K1321" s="545">
        <v>0</v>
      </c>
      <c r="L1321" s="545">
        <v>0</v>
      </c>
      <c r="M1321" s="545">
        <v>0</v>
      </c>
      <c r="N1321" s="261">
        <v>0</v>
      </c>
      <c r="O1321" s="261">
        <v>0</v>
      </c>
      <c r="P1321" s="203">
        <v>0</v>
      </c>
      <c r="Q1321" s="203">
        <v>0</v>
      </c>
      <c r="R1321" s="114"/>
    </row>
    <row r="1322" spans="2:18" s="170" customFormat="1" ht="13.5" customHeight="1">
      <c r="B1322" s="751"/>
      <c r="C1322" s="591"/>
      <c r="D1322" s="591"/>
      <c r="E1322" s="509" t="s">
        <v>20</v>
      </c>
      <c r="F1322" s="184"/>
      <c r="G1322" s="184"/>
      <c r="H1322" s="545">
        <v>0</v>
      </c>
      <c r="I1322" s="545">
        <v>0</v>
      </c>
      <c r="J1322" s="545">
        <v>0</v>
      </c>
      <c r="K1322" s="545">
        <v>0</v>
      </c>
      <c r="L1322" s="545">
        <v>0</v>
      </c>
      <c r="M1322" s="545">
        <v>0</v>
      </c>
      <c r="N1322" s="261">
        <v>0</v>
      </c>
      <c r="O1322" s="261">
        <v>0</v>
      </c>
      <c r="P1322" s="203">
        <v>0</v>
      </c>
      <c r="Q1322" s="203">
        <v>0</v>
      </c>
      <c r="R1322" s="114"/>
    </row>
    <row r="1323" spans="2:18" s="170" customFormat="1" ht="13.5" customHeight="1">
      <c r="B1323" s="751"/>
      <c r="C1323" s="591"/>
      <c r="D1323" s="591"/>
      <c r="E1323" s="509" t="s">
        <v>34</v>
      </c>
      <c r="F1323" s="184"/>
      <c r="G1323" s="184"/>
      <c r="H1323" s="545"/>
      <c r="I1323" s="545"/>
      <c r="J1323" s="545"/>
      <c r="K1323" s="545"/>
      <c r="L1323" s="545"/>
      <c r="M1323" s="545"/>
      <c r="N1323" s="261"/>
      <c r="O1323" s="261"/>
      <c r="P1323" s="203"/>
      <c r="Q1323" s="203"/>
      <c r="R1323" s="114"/>
    </row>
    <row r="1324" spans="2:18" s="170" customFormat="1" ht="13.5" customHeight="1">
      <c r="B1324" s="751"/>
      <c r="C1324" s="591"/>
      <c r="D1324" s="591"/>
      <c r="E1324" s="509" t="s">
        <v>70</v>
      </c>
      <c r="F1324" s="184"/>
      <c r="G1324" s="184"/>
      <c r="H1324" s="545">
        <v>121</v>
      </c>
      <c r="I1324" s="545">
        <v>48.682000000000002</v>
      </c>
      <c r="J1324" s="184">
        <v>143.19999999999999</v>
      </c>
      <c r="K1324" s="184">
        <v>127.0091</v>
      </c>
      <c r="L1324" s="184">
        <v>503.47460000000001</v>
      </c>
      <c r="M1324" s="184">
        <v>217.25129999999999</v>
      </c>
      <c r="N1324" s="261">
        <v>527.04722000000004</v>
      </c>
      <c r="O1324" s="261">
        <v>527.04722000000004</v>
      </c>
      <c r="P1324" s="203">
        <v>0</v>
      </c>
      <c r="Q1324" s="203">
        <v>0</v>
      </c>
      <c r="R1324" s="114"/>
    </row>
    <row r="1325" spans="2:18" s="170" customFormat="1" ht="13.5" customHeight="1" thickBot="1">
      <c r="B1325" s="751"/>
      <c r="C1325" s="591"/>
      <c r="D1325" s="591"/>
      <c r="E1325" s="510" t="s">
        <v>21</v>
      </c>
      <c r="F1325" s="194"/>
      <c r="G1325" s="194"/>
      <c r="H1325" s="546"/>
      <c r="I1325" s="546"/>
      <c r="J1325" s="546"/>
      <c r="K1325" s="546"/>
      <c r="L1325" s="546"/>
      <c r="M1325" s="546"/>
      <c r="N1325" s="294"/>
      <c r="O1325" s="294"/>
      <c r="P1325" s="210"/>
      <c r="Q1325" s="210"/>
      <c r="R1325" s="115"/>
    </row>
    <row r="1326" spans="2:18" s="323" customFormat="1" ht="13.5" customHeight="1">
      <c r="B1326" s="751"/>
      <c r="C1326" s="591"/>
      <c r="D1326" s="591"/>
      <c r="E1326" s="511" t="s">
        <v>18</v>
      </c>
      <c r="F1326" s="195"/>
      <c r="G1326" s="195"/>
      <c r="H1326" s="195">
        <v>0</v>
      </c>
      <c r="I1326" s="195">
        <v>0</v>
      </c>
      <c r="J1326" s="195">
        <v>0.8</v>
      </c>
      <c r="K1326" s="195">
        <v>0.8</v>
      </c>
      <c r="L1326" s="195">
        <v>0.8</v>
      </c>
      <c r="M1326" s="195">
        <v>0.8</v>
      </c>
      <c r="N1326" s="352">
        <v>0.8</v>
      </c>
      <c r="O1326" s="352">
        <v>0.8</v>
      </c>
      <c r="P1326" s="205">
        <v>0</v>
      </c>
      <c r="Q1326" s="205">
        <v>0</v>
      </c>
      <c r="R1326" s="117"/>
    </row>
    <row r="1327" spans="2:18" s="323" customFormat="1" ht="13.5" customHeight="1">
      <c r="B1327" s="751"/>
      <c r="C1327" s="591"/>
      <c r="D1327" s="591"/>
      <c r="E1327" s="509" t="s">
        <v>19</v>
      </c>
      <c r="F1327" s="184"/>
      <c r="G1327" s="184"/>
      <c r="H1327" s="545"/>
      <c r="I1327" s="545"/>
      <c r="J1327" s="545"/>
      <c r="K1327" s="545"/>
      <c r="L1327" s="545"/>
      <c r="M1327" s="545"/>
      <c r="N1327" s="261"/>
      <c r="O1327" s="261"/>
      <c r="P1327" s="203"/>
      <c r="Q1327" s="203"/>
      <c r="R1327" s="114"/>
    </row>
    <row r="1328" spans="2:18" s="323" customFormat="1" ht="13.5" customHeight="1">
      <c r="B1328" s="751"/>
      <c r="C1328" s="591"/>
      <c r="D1328" s="591"/>
      <c r="E1328" s="509" t="s">
        <v>29</v>
      </c>
      <c r="F1328" s="184"/>
      <c r="G1328" s="184"/>
      <c r="H1328" s="545">
        <v>0</v>
      </c>
      <c r="I1328" s="545">
        <v>0</v>
      </c>
      <c r="J1328" s="545">
        <v>0</v>
      </c>
      <c r="K1328" s="545">
        <v>0</v>
      </c>
      <c r="L1328" s="545">
        <v>0</v>
      </c>
      <c r="M1328" s="545">
        <v>0</v>
      </c>
      <c r="N1328" s="261">
        <v>0</v>
      </c>
      <c r="O1328" s="261">
        <v>0</v>
      </c>
      <c r="P1328" s="203">
        <v>0</v>
      </c>
      <c r="Q1328" s="203">
        <v>0</v>
      </c>
      <c r="R1328" s="114"/>
    </row>
    <row r="1329" spans="2:18" s="323" customFormat="1" ht="13.5" customHeight="1">
      <c r="B1329" s="751"/>
      <c r="C1329" s="591"/>
      <c r="D1329" s="591"/>
      <c r="E1329" s="509" t="s">
        <v>20</v>
      </c>
      <c r="F1329" s="184"/>
      <c r="G1329" s="184"/>
      <c r="H1329" s="545">
        <v>0</v>
      </c>
      <c r="I1329" s="545">
        <v>0</v>
      </c>
      <c r="J1329" s="545">
        <v>0</v>
      </c>
      <c r="K1329" s="545">
        <v>0</v>
      </c>
      <c r="L1329" s="545">
        <v>0</v>
      </c>
      <c r="M1329" s="545">
        <v>0</v>
      </c>
      <c r="N1329" s="261">
        <v>0</v>
      </c>
      <c r="O1329" s="261">
        <v>0</v>
      </c>
      <c r="P1329" s="203">
        <v>0</v>
      </c>
      <c r="Q1329" s="203">
        <v>0</v>
      </c>
      <c r="R1329" s="114"/>
    </row>
    <row r="1330" spans="2:18" s="323" customFormat="1" ht="13.5" customHeight="1">
      <c r="B1330" s="751"/>
      <c r="C1330" s="591"/>
      <c r="D1330" s="591"/>
      <c r="E1330" s="509" t="s">
        <v>34</v>
      </c>
      <c r="F1330" s="184"/>
      <c r="G1330" s="184"/>
      <c r="H1330" s="545"/>
      <c r="I1330" s="545"/>
      <c r="J1330" s="545"/>
      <c r="K1330" s="545"/>
      <c r="L1330" s="545"/>
      <c r="M1330" s="545"/>
      <c r="N1330" s="261"/>
      <c r="O1330" s="261"/>
      <c r="P1330" s="203"/>
      <c r="Q1330" s="203"/>
      <c r="R1330" s="114"/>
    </row>
    <row r="1331" spans="2:18" s="323" customFormat="1" ht="13.5" customHeight="1">
      <c r="B1331" s="751"/>
      <c r="C1331" s="591"/>
      <c r="D1331" s="591"/>
      <c r="E1331" s="509" t="s">
        <v>70</v>
      </c>
      <c r="F1331" s="184"/>
      <c r="G1331" s="184"/>
      <c r="H1331" s="184">
        <v>0</v>
      </c>
      <c r="I1331" s="184">
        <v>0</v>
      </c>
      <c r="J1331" s="184">
        <v>0.8</v>
      </c>
      <c r="K1331" s="184">
        <v>0.8</v>
      </c>
      <c r="L1331" s="184">
        <v>0.8</v>
      </c>
      <c r="M1331" s="184">
        <v>0.8</v>
      </c>
      <c r="N1331" s="261">
        <v>0.8</v>
      </c>
      <c r="O1331" s="261">
        <v>0.8</v>
      </c>
      <c r="P1331" s="203">
        <v>0</v>
      </c>
      <c r="Q1331" s="203">
        <v>0</v>
      </c>
      <c r="R1331" s="114"/>
    </row>
    <row r="1332" spans="2:18" s="323" customFormat="1" ht="13.5" customHeight="1" thickBot="1">
      <c r="B1332" s="751"/>
      <c r="C1332" s="591"/>
      <c r="D1332" s="591"/>
      <c r="E1332" s="510" t="s">
        <v>21</v>
      </c>
      <c r="F1332" s="194"/>
      <c r="G1332" s="194"/>
      <c r="H1332" s="546"/>
      <c r="I1332" s="546"/>
      <c r="J1332" s="546"/>
      <c r="K1332" s="546"/>
      <c r="L1332" s="546"/>
      <c r="M1332" s="546"/>
      <c r="N1332" s="294"/>
      <c r="O1332" s="294"/>
      <c r="P1332" s="210"/>
      <c r="Q1332" s="210"/>
      <c r="R1332" s="115"/>
    </row>
    <row r="1333" spans="2:18" s="412" customFormat="1" ht="13.5" customHeight="1">
      <c r="B1333" s="751"/>
      <c r="C1333" s="591"/>
      <c r="D1333" s="591"/>
      <c r="E1333" s="511" t="s">
        <v>18</v>
      </c>
      <c r="F1333" s="195"/>
      <c r="G1333" s="195"/>
      <c r="H1333" s="195">
        <v>0</v>
      </c>
      <c r="I1333" s="195">
        <v>0</v>
      </c>
      <c r="J1333" s="548">
        <v>0</v>
      </c>
      <c r="K1333" s="548">
        <v>0</v>
      </c>
      <c r="L1333" s="195">
        <v>0.72540000000000004</v>
      </c>
      <c r="M1333" s="195">
        <v>0.72540000000000004</v>
      </c>
      <c r="N1333" s="261">
        <v>3.5004300000000002</v>
      </c>
      <c r="O1333" s="261">
        <v>3.5004300000000002</v>
      </c>
      <c r="P1333" s="205">
        <v>0</v>
      </c>
      <c r="Q1333" s="205">
        <v>0</v>
      </c>
      <c r="R1333" s="117"/>
    </row>
    <row r="1334" spans="2:18" s="412" customFormat="1" ht="13.5" customHeight="1">
      <c r="B1334" s="751"/>
      <c r="C1334" s="591"/>
      <c r="D1334" s="591"/>
      <c r="E1334" s="509" t="s">
        <v>19</v>
      </c>
      <c r="F1334" s="184"/>
      <c r="G1334" s="184"/>
      <c r="H1334" s="545"/>
      <c r="I1334" s="545"/>
      <c r="J1334" s="545"/>
      <c r="K1334" s="545"/>
      <c r="L1334" s="545"/>
      <c r="M1334" s="545"/>
      <c r="N1334" s="261"/>
      <c r="O1334" s="261"/>
      <c r="P1334" s="203"/>
      <c r="Q1334" s="203"/>
      <c r="R1334" s="114"/>
    </row>
    <row r="1335" spans="2:18" s="412" customFormat="1" ht="13.5" customHeight="1">
      <c r="B1335" s="751"/>
      <c r="C1335" s="591"/>
      <c r="D1335" s="591"/>
      <c r="E1335" s="509" t="s">
        <v>29</v>
      </c>
      <c r="F1335" s="184"/>
      <c r="G1335" s="184"/>
      <c r="H1335" s="545">
        <v>0</v>
      </c>
      <c r="I1335" s="545">
        <v>0</v>
      </c>
      <c r="J1335" s="545">
        <v>0</v>
      </c>
      <c r="K1335" s="545">
        <v>0</v>
      </c>
      <c r="L1335" s="545">
        <v>0</v>
      </c>
      <c r="M1335" s="545">
        <v>0</v>
      </c>
      <c r="N1335" s="261">
        <v>0</v>
      </c>
      <c r="O1335" s="261">
        <v>0</v>
      </c>
      <c r="P1335" s="203">
        <v>0</v>
      </c>
      <c r="Q1335" s="203">
        <v>0</v>
      </c>
      <c r="R1335" s="114"/>
    </row>
    <row r="1336" spans="2:18" s="412" customFormat="1" ht="13.5" customHeight="1">
      <c r="B1336" s="751"/>
      <c r="C1336" s="591"/>
      <c r="D1336" s="591"/>
      <c r="E1336" s="509" t="s">
        <v>20</v>
      </c>
      <c r="F1336" s="184"/>
      <c r="G1336" s="184"/>
      <c r="H1336" s="545">
        <v>0</v>
      </c>
      <c r="I1336" s="545">
        <v>0</v>
      </c>
      <c r="J1336" s="545">
        <v>0</v>
      </c>
      <c r="K1336" s="545">
        <v>0</v>
      </c>
      <c r="L1336" s="545">
        <v>0</v>
      </c>
      <c r="M1336" s="545">
        <v>0</v>
      </c>
      <c r="N1336" s="261">
        <v>0</v>
      </c>
      <c r="O1336" s="261">
        <v>0</v>
      </c>
      <c r="P1336" s="203">
        <v>0</v>
      </c>
      <c r="Q1336" s="203">
        <v>0</v>
      </c>
      <c r="R1336" s="114"/>
    </row>
    <row r="1337" spans="2:18" s="412" customFormat="1" ht="13.5" customHeight="1">
      <c r="B1337" s="751"/>
      <c r="C1337" s="591"/>
      <c r="D1337" s="591"/>
      <c r="E1337" s="509" t="s">
        <v>34</v>
      </c>
      <c r="F1337" s="184"/>
      <c r="G1337" s="184"/>
      <c r="H1337" s="545"/>
      <c r="I1337" s="545"/>
      <c r="J1337" s="545"/>
      <c r="K1337" s="545"/>
      <c r="L1337" s="545"/>
      <c r="M1337" s="545"/>
      <c r="N1337" s="261"/>
      <c r="O1337" s="261"/>
      <c r="P1337" s="203"/>
      <c r="Q1337" s="203"/>
      <c r="R1337" s="114"/>
    </row>
    <row r="1338" spans="2:18" s="412" customFormat="1" ht="13.5" customHeight="1">
      <c r="B1338" s="751"/>
      <c r="C1338" s="591"/>
      <c r="D1338" s="591"/>
      <c r="E1338" s="509" t="s">
        <v>70</v>
      </c>
      <c r="F1338" s="184"/>
      <c r="G1338" s="184"/>
      <c r="H1338" s="184">
        <v>0</v>
      </c>
      <c r="I1338" s="184">
        <v>0</v>
      </c>
      <c r="J1338" s="545">
        <v>0</v>
      </c>
      <c r="K1338" s="545">
        <v>0</v>
      </c>
      <c r="L1338" s="184">
        <v>0.72540000000000004</v>
      </c>
      <c r="M1338" s="184">
        <v>0.72540000000000004</v>
      </c>
      <c r="N1338" s="261">
        <v>3.5004300000000002</v>
      </c>
      <c r="O1338" s="261">
        <v>3.5004300000000002</v>
      </c>
      <c r="P1338" s="203">
        <v>0</v>
      </c>
      <c r="Q1338" s="203">
        <v>0</v>
      </c>
      <c r="R1338" s="114"/>
    </row>
    <row r="1339" spans="2:18" s="412" customFormat="1" ht="13.5" customHeight="1" thickBot="1">
      <c r="B1339" s="752"/>
      <c r="C1339" s="754"/>
      <c r="D1339" s="754"/>
      <c r="E1339" s="510" t="s">
        <v>21</v>
      </c>
      <c r="F1339" s="194"/>
      <c r="G1339" s="194"/>
      <c r="H1339" s="546"/>
      <c r="I1339" s="546"/>
      <c r="J1339" s="546"/>
      <c r="K1339" s="546"/>
      <c r="L1339" s="546"/>
      <c r="M1339" s="546"/>
      <c r="N1339" s="294"/>
      <c r="O1339" s="294"/>
      <c r="P1339" s="210"/>
      <c r="Q1339" s="210"/>
      <c r="R1339" s="115"/>
    </row>
    <row r="1340" spans="2:18" s="126" customFormat="1" ht="13.5" customHeight="1">
      <c r="B1340" s="791">
        <v>11</v>
      </c>
      <c r="C1340" s="811" t="s">
        <v>73</v>
      </c>
      <c r="D1340" s="811" t="s">
        <v>379</v>
      </c>
      <c r="E1340" s="296" t="s">
        <v>18</v>
      </c>
      <c r="F1340" s="297">
        <f>F1342+F1343+F1345</f>
        <v>0</v>
      </c>
      <c r="G1340" s="297">
        <v>30</v>
      </c>
      <c r="H1340" s="296">
        <f>H1342+H1343+H1345</f>
        <v>0</v>
      </c>
      <c r="I1340" s="296">
        <f t="shared" ref="I1340:Q1340" si="546">I1342+I1343+I1345</f>
        <v>0</v>
      </c>
      <c r="J1340" s="333">
        <f t="shared" ref="J1340:K1340" si="547">J1342+J1343+J1345</f>
        <v>0</v>
      </c>
      <c r="K1340" s="333">
        <f t="shared" si="547"/>
        <v>0</v>
      </c>
      <c r="L1340" s="426">
        <f t="shared" ref="L1340:M1340" si="548">L1342+L1343+L1345</f>
        <v>30</v>
      </c>
      <c r="M1340" s="426">
        <f t="shared" si="548"/>
        <v>30</v>
      </c>
      <c r="N1340" s="426">
        <f t="shared" si="546"/>
        <v>30</v>
      </c>
      <c r="O1340" s="551">
        <f t="shared" ref="O1340" si="549">O1342+O1343+O1345</f>
        <v>30</v>
      </c>
      <c r="P1340" s="296">
        <f t="shared" si="546"/>
        <v>30</v>
      </c>
      <c r="Q1340" s="296">
        <f t="shared" si="546"/>
        <v>30</v>
      </c>
      <c r="R1340" s="730" t="s">
        <v>725</v>
      </c>
    </row>
    <row r="1341" spans="2:18" s="126" customFormat="1" ht="13.5" customHeight="1">
      <c r="B1341" s="853"/>
      <c r="C1341" s="848"/>
      <c r="D1341" s="848"/>
      <c r="E1341" s="274" t="s">
        <v>19</v>
      </c>
      <c r="F1341" s="260"/>
      <c r="G1341" s="260"/>
      <c r="H1341" s="274"/>
      <c r="I1341" s="274"/>
      <c r="J1341" s="334"/>
      <c r="K1341" s="334"/>
      <c r="L1341" s="422"/>
      <c r="M1341" s="422"/>
      <c r="N1341" s="422"/>
      <c r="O1341" s="552"/>
      <c r="P1341" s="274"/>
      <c r="Q1341" s="274"/>
      <c r="R1341" s="801"/>
    </row>
    <row r="1342" spans="2:18" s="126" customFormat="1" ht="13.5" customHeight="1">
      <c r="B1342" s="853"/>
      <c r="C1342" s="848"/>
      <c r="D1342" s="848"/>
      <c r="E1342" s="274" t="s">
        <v>29</v>
      </c>
      <c r="F1342" s="260">
        <v>0</v>
      </c>
      <c r="G1342" s="260">
        <v>0</v>
      </c>
      <c r="H1342" s="274">
        <f>H1349</f>
        <v>0</v>
      </c>
      <c r="I1342" s="274">
        <f t="shared" ref="I1342:Q1342" si="550">I1349</f>
        <v>0</v>
      </c>
      <c r="J1342" s="334">
        <f t="shared" ref="J1342:K1342" si="551">J1349</f>
        <v>0</v>
      </c>
      <c r="K1342" s="334">
        <f t="shared" si="551"/>
        <v>0</v>
      </c>
      <c r="L1342" s="422">
        <f t="shared" ref="L1342:M1342" si="552">L1349</f>
        <v>0</v>
      </c>
      <c r="M1342" s="422">
        <f t="shared" si="552"/>
        <v>0</v>
      </c>
      <c r="N1342" s="422">
        <f t="shared" si="550"/>
        <v>0</v>
      </c>
      <c r="O1342" s="552">
        <f t="shared" ref="O1342" si="553">O1349</f>
        <v>0</v>
      </c>
      <c r="P1342" s="274">
        <f t="shared" si="550"/>
        <v>0</v>
      </c>
      <c r="Q1342" s="274">
        <f t="shared" si="550"/>
        <v>0</v>
      </c>
      <c r="R1342" s="801"/>
    </row>
    <row r="1343" spans="2:18" s="126" customFormat="1" ht="13.5" customHeight="1">
      <c r="B1343" s="853"/>
      <c r="C1343" s="848"/>
      <c r="D1343" s="848"/>
      <c r="E1343" s="274" t="s">
        <v>20</v>
      </c>
      <c r="F1343" s="260">
        <v>0</v>
      </c>
      <c r="G1343" s="260">
        <v>0</v>
      </c>
      <c r="H1343" s="274">
        <f>H1350</f>
        <v>0</v>
      </c>
      <c r="I1343" s="274">
        <f t="shared" ref="I1343:Q1343" si="554">I1350</f>
        <v>0</v>
      </c>
      <c r="J1343" s="334">
        <f t="shared" ref="J1343:K1343" si="555">J1350</f>
        <v>0</v>
      </c>
      <c r="K1343" s="334">
        <f t="shared" si="555"/>
        <v>0</v>
      </c>
      <c r="L1343" s="422">
        <f t="shared" ref="L1343:M1343" si="556">L1350</f>
        <v>0</v>
      </c>
      <c r="M1343" s="422">
        <f t="shared" si="556"/>
        <v>0</v>
      </c>
      <c r="N1343" s="422">
        <f t="shared" si="554"/>
        <v>0</v>
      </c>
      <c r="O1343" s="552">
        <f t="shared" ref="O1343" si="557">O1350</f>
        <v>0</v>
      </c>
      <c r="P1343" s="274">
        <f t="shared" si="554"/>
        <v>0</v>
      </c>
      <c r="Q1343" s="274">
        <f t="shared" si="554"/>
        <v>0</v>
      </c>
      <c r="R1343" s="801"/>
    </row>
    <row r="1344" spans="2:18" s="126" customFormat="1" ht="13.5" customHeight="1">
      <c r="B1344" s="853"/>
      <c r="C1344" s="848"/>
      <c r="D1344" s="848"/>
      <c r="E1344" s="274" t="s">
        <v>34</v>
      </c>
      <c r="F1344" s="260"/>
      <c r="G1344" s="260"/>
      <c r="H1344" s="274"/>
      <c r="I1344" s="274"/>
      <c r="J1344" s="334"/>
      <c r="K1344" s="334"/>
      <c r="L1344" s="422"/>
      <c r="M1344" s="422"/>
      <c r="N1344" s="422"/>
      <c r="O1344" s="552"/>
      <c r="P1344" s="274"/>
      <c r="Q1344" s="274"/>
      <c r="R1344" s="801"/>
    </row>
    <row r="1345" spans="2:18" s="126" customFormat="1" ht="13.5" customHeight="1">
      <c r="B1345" s="853"/>
      <c r="C1345" s="848"/>
      <c r="D1345" s="848"/>
      <c r="E1345" s="274" t="s">
        <v>70</v>
      </c>
      <c r="F1345" s="260">
        <f>F1352</f>
        <v>0</v>
      </c>
      <c r="G1345" s="260">
        <v>30</v>
      </c>
      <c r="H1345" s="274">
        <f>H1352</f>
        <v>0</v>
      </c>
      <c r="I1345" s="274">
        <f t="shared" ref="I1345:Q1345" si="558">I1352</f>
        <v>0</v>
      </c>
      <c r="J1345" s="334">
        <f t="shared" ref="J1345:K1345" si="559">J1352</f>
        <v>0</v>
      </c>
      <c r="K1345" s="334">
        <f t="shared" si="559"/>
        <v>0</v>
      </c>
      <c r="L1345" s="422">
        <f t="shared" ref="L1345:M1345" si="560">L1352</f>
        <v>30</v>
      </c>
      <c r="M1345" s="422">
        <f t="shared" si="560"/>
        <v>30</v>
      </c>
      <c r="N1345" s="422">
        <f t="shared" si="558"/>
        <v>30</v>
      </c>
      <c r="O1345" s="552">
        <f t="shared" ref="O1345" si="561">O1352</f>
        <v>30</v>
      </c>
      <c r="P1345" s="274">
        <f t="shared" si="558"/>
        <v>30</v>
      </c>
      <c r="Q1345" s="274">
        <f t="shared" si="558"/>
        <v>30</v>
      </c>
      <c r="R1345" s="801"/>
    </row>
    <row r="1346" spans="2:18" s="126" customFormat="1" ht="13.5" customHeight="1" thickBot="1">
      <c r="B1346" s="854"/>
      <c r="C1346" s="849"/>
      <c r="D1346" s="849"/>
      <c r="E1346" s="293" t="s">
        <v>21</v>
      </c>
      <c r="F1346" s="267"/>
      <c r="G1346" s="267"/>
      <c r="H1346" s="293"/>
      <c r="I1346" s="293"/>
      <c r="J1346" s="335"/>
      <c r="K1346" s="335"/>
      <c r="L1346" s="423"/>
      <c r="M1346" s="423"/>
      <c r="N1346" s="423"/>
      <c r="O1346" s="558"/>
      <c r="P1346" s="293"/>
      <c r="Q1346" s="293"/>
      <c r="R1346" s="729"/>
    </row>
    <row r="1347" spans="2:18" s="126" customFormat="1" ht="13.5" customHeight="1">
      <c r="B1347" s="781"/>
      <c r="C1347" s="759" t="s">
        <v>448</v>
      </c>
      <c r="D1347" s="757" t="s">
        <v>380</v>
      </c>
      <c r="E1347" s="279" t="s">
        <v>18</v>
      </c>
      <c r="F1347" s="197"/>
      <c r="G1347" s="197"/>
      <c r="H1347" s="325">
        <v>0</v>
      </c>
      <c r="I1347" s="325">
        <v>0</v>
      </c>
      <c r="J1347" s="413">
        <v>0</v>
      </c>
      <c r="K1347" s="413">
        <v>0</v>
      </c>
      <c r="L1347" s="544">
        <v>30</v>
      </c>
      <c r="M1347" s="544">
        <v>30</v>
      </c>
      <c r="N1347" s="261">
        <v>30</v>
      </c>
      <c r="O1347" s="261">
        <v>30</v>
      </c>
      <c r="P1347" s="211">
        <v>30</v>
      </c>
      <c r="Q1347" s="211">
        <v>30</v>
      </c>
      <c r="R1347" s="113"/>
    </row>
    <row r="1348" spans="2:18" s="126" customFormat="1" ht="13.5" customHeight="1">
      <c r="B1348" s="783"/>
      <c r="C1348" s="846"/>
      <c r="D1348" s="846"/>
      <c r="E1348" s="263" t="s">
        <v>19</v>
      </c>
      <c r="F1348" s="184"/>
      <c r="G1348" s="184"/>
      <c r="H1348" s="326"/>
      <c r="I1348" s="326"/>
      <c r="J1348" s="414"/>
      <c r="K1348" s="414"/>
      <c r="L1348" s="545"/>
      <c r="M1348" s="545"/>
      <c r="N1348" s="261"/>
      <c r="O1348" s="261"/>
      <c r="P1348" s="203"/>
      <c r="Q1348" s="203"/>
      <c r="R1348" s="114"/>
    </row>
    <row r="1349" spans="2:18" s="126" customFormat="1" ht="13.5" customHeight="1">
      <c r="B1349" s="783"/>
      <c r="C1349" s="846"/>
      <c r="D1349" s="846"/>
      <c r="E1349" s="263" t="s">
        <v>29</v>
      </c>
      <c r="F1349" s="184"/>
      <c r="G1349" s="184"/>
      <c r="H1349" s="326">
        <v>0</v>
      </c>
      <c r="I1349" s="326">
        <v>0</v>
      </c>
      <c r="J1349" s="414">
        <v>0</v>
      </c>
      <c r="K1349" s="414">
        <v>0</v>
      </c>
      <c r="L1349" s="545">
        <v>0</v>
      </c>
      <c r="M1349" s="545">
        <v>0</v>
      </c>
      <c r="N1349" s="261">
        <v>0</v>
      </c>
      <c r="O1349" s="261">
        <v>0</v>
      </c>
      <c r="P1349" s="203">
        <v>0</v>
      </c>
      <c r="Q1349" s="203">
        <v>0</v>
      </c>
      <c r="R1349" s="114"/>
    </row>
    <row r="1350" spans="2:18" s="126" customFormat="1" ht="13.5" customHeight="1">
      <c r="B1350" s="783"/>
      <c r="C1350" s="846"/>
      <c r="D1350" s="846"/>
      <c r="E1350" s="263" t="s">
        <v>20</v>
      </c>
      <c r="F1350" s="184"/>
      <c r="G1350" s="184"/>
      <c r="H1350" s="326">
        <v>0</v>
      </c>
      <c r="I1350" s="326">
        <v>0</v>
      </c>
      <c r="J1350" s="414">
        <v>0</v>
      </c>
      <c r="K1350" s="414">
        <v>0</v>
      </c>
      <c r="L1350" s="545">
        <v>0</v>
      </c>
      <c r="M1350" s="545">
        <v>0</v>
      </c>
      <c r="N1350" s="261">
        <v>0</v>
      </c>
      <c r="O1350" s="261">
        <v>0</v>
      </c>
      <c r="P1350" s="203">
        <v>0</v>
      </c>
      <c r="Q1350" s="203">
        <v>0</v>
      </c>
      <c r="R1350" s="114"/>
    </row>
    <row r="1351" spans="2:18" s="126" customFormat="1" ht="13.5" customHeight="1">
      <c r="B1351" s="783"/>
      <c r="C1351" s="846"/>
      <c r="D1351" s="846"/>
      <c r="E1351" s="263" t="s">
        <v>34</v>
      </c>
      <c r="F1351" s="184"/>
      <c r="G1351" s="184"/>
      <c r="H1351" s="326"/>
      <c r="I1351" s="326"/>
      <c r="J1351" s="414"/>
      <c r="K1351" s="414"/>
      <c r="L1351" s="545"/>
      <c r="M1351" s="545"/>
      <c r="N1351" s="261"/>
      <c r="O1351" s="261"/>
      <c r="P1351" s="203"/>
      <c r="Q1351" s="203"/>
      <c r="R1351" s="114"/>
    </row>
    <row r="1352" spans="2:18" s="126" customFormat="1" ht="13.5" customHeight="1">
      <c r="B1352" s="783"/>
      <c r="C1352" s="846"/>
      <c r="D1352" s="846"/>
      <c r="E1352" s="263" t="s">
        <v>70</v>
      </c>
      <c r="F1352" s="184"/>
      <c r="G1352" s="184"/>
      <c r="H1352" s="326">
        <v>0</v>
      </c>
      <c r="I1352" s="326">
        <v>0</v>
      </c>
      <c r="J1352" s="414">
        <v>0</v>
      </c>
      <c r="K1352" s="414">
        <v>0</v>
      </c>
      <c r="L1352" s="545">
        <v>30</v>
      </c>
      <c r="M1352" s="545">
        <v>30</v>
      </c>
      <c r="N1352" s="261">
        <v>30</v>
      </c>
      <c r="O1352" s="261">
        <v>30</v>
      </c>
      <c r="P1352" s="203">
        <v>30</v>
      </c>
      <c r="Q1352" s="203">
        <v>30</v>
      </c>
      <c r="R1352" s="114"/>
    </row>
    <row r="1353" spans="2:18" s="126" customFormat="1" ht="13.5" customHeight="1" thickBot="1">
      <c r="B1353" s="784"/>
      <c r="C1353" s="847"/>
      <c r="D1353" s="847"/>
      <c r="E1353" s="282" t="s">
        <v>21</v>
      </c>
      <c r="F1353" s="194"/>
      <c r="G1353" s="194"/>
      <c r="H1353" s="327"/>
      <c r="I1353" s="327"/>
      <c r="J1353" s="415"/>
      <c r="K1353" s="415"/>
      <c r="L1353" s="546"/>
      <c r="M1353" s="546"/>
      <c r="N1353" s="294"/>
      <c r="O1353" s="294"/>
      <c r="P1353" s="210"/>
      <c r="Q1353" s="210"/>
      <c r="R1353" s="115"/>
    </row>
    <row r="1354" spans="2:18" s="256" customFormat="1" ht="13.5" customHeight="1">
      <c r="B1354" s="791">
        <v>12</v>
      </c>
      <c r="C1354" s="811" t="s">
        <v>73</v>
      </c>
      <c r="D1354" s="811" t="s">
        <v>715</v>
      </c>
      <c r="E1354" s="296" t="s">
        <v>18</v>
      </c>
      <c r="F1354" s="297">
        <f>F1356+F1357+F1359</f>
        <v>0</v>
      </c>
      <c r="G1354" s="297">
        <v>0</v>
      </c>
      <c r="H1354" s="296">
        <f>H1356+H1357+H1359</f>
        <v>0</v>
      </c>
      <c r="I1354" s="296">
        <f t="shared" ref="I1354:Q1354" si="562">I1356+I1357+I1359</f>
        <v>0</v>
      </c>
      <c r="J1354" s="333">
        <f t="shared" ref="J1354:K1354" si="563">J1356+J1357+J1359</f>
        <v>0</v>
      </c>
      <c r="K1354" s="333">
        <f t="shared" si="563"/>
        <v>0</v>
      </c>
      <c r="L1354" s="426">
        <f t="shared" ref="L1354:M1354" si="564">L1356+L1357+L1359</f>
        <v>50</v>
      </c>
      <c r="M1354" s="426">
        <f t="shared" si="564"/>
        <v>0</v>
      </c>
      <c r="N1354" s="426">
        <f t="shared" si="562"/>
        <v>50.000000000000007</v>
      </c>
      <c r="O1354" s="551">
        <f t="shared" ref="O1354" si="565">O1356+O1357+O1359</f>
        <v>50.000000000000007</v>
      </c>
      <c r="P1354" s="296">
        <f t="shared" si="562"/>
        <v>50.000000000000007</v>
      </c>
      <c r="Q1354" s="296">
        <f t="shared" si="562"/>
        <v>50.000000000000007</v>
      </c>
      <c r="R1354" s="801" t="s">
        <v>726</v>
      </c>
    </row>
    <row r="1355" spans="2:18" s="256" customFormat="1" ht="13.5" customHeight="1">
      <c r="B1355" s="853"/>
      <c r="C1355" s="848"/>
      <c r="D1355" s="848"/>
      <c r="E1355" s="274" t="s">
        <v>19</v>
      </c>
      <c r="F1355" s="260"/>
      <c r="G1355" s="260"/>
      <c r="H1355" s="274"/>
      <c r="I1355" s="274"/>
      <c r="J1355" s="334"/>
      <c r="K1355" s="334"/>
      <c r="L1355" s="422"/>
      <c r="M1355" s="422"/>
      <c r="N1355" s="422"/>
      <c r="O1355" s="552"/>
      <c r="P1355" s="274"/>
      <c r="Q1355" s="274"/>
      <c r="R1355" s="801"/>
    </row>
    <row r="1356" spans="2:18" s="256" customFormat="1" ht="13.5" customHeight="1">
      <c r="B1356" s="853"/>
      <c r="C1356" s="848"/>
      <c r="D1356" s="848"/>
      <c r="E1356" s="274" t="s">
        <v>29</v>
      </c>
      <c r="F1356" s="260">
        <v>0</v>
      </c>
      <c r="G1356" s="260">
        <v>0</v>
      </c>
      <c r="H1356" s="274">
        <f>H1363+H1370+H1377+H1384+H1391</f>
        <v>0</v>
      </c>
      <c r="I1356" s="274">
        <f t="shared" ref="I1356:Q1356" si="566">I1363+I1370+I1377+I1384+I1391</f>
        <v>0</v>
      </c>
      <c r="J1356" s="334">
        <f t="shared" ref="J1356:K1356" si="567">J1363+J1370+J1377+J1384+J1391</f>
        <v>0</v>
      </c>
      <c r="K1356" s="334">
        <f t="shared" si="567"/>
        <v>0</v>
      </c>
      <c r="L1356" s="422">
        <f t="shared" ref="L1356:M1356" si="568">L1363+L1370+L1377+L1384+L1391</f>
        <v>0</v>
      </c>
      <c r="M1356" s="422">
        <f t="shared" si="568"/>
        <v>0</v>
      </c>
      <c r="N1356" s="422">
        <f t="shared" si="566"/>
        <v>0</v>
      </c>
      <c r="O1356" s="552">
        <f t="shared" ref="O1356" si="569">O1363+O1370+O1377+O1384+O1391</f>
        <v>0</v>
      </c>
      <c r="P1356" s="274">
        <f t="shared" si="566"/>
        <v>0</v>
      </c>
      <c r="Q1356" s="274">
        <f t="shared" si="566"/>
        <v>0</v>
      </c>
      <c r="R1356" s="801"/>
    </row>
    <row r="1357" spans="2:18" s="256" customFormat="1" ht="13.5" customHeight="1">
      <c r="B1357" s="853"/>
      <c r="C1357" s="848"/>
      <c r="D1357" s="848"/>
      <c r="E1357" s="274" t="s">
        <v>20</v>
      </c>
      <c r="F1357" s="260">
        <v>0</v>
      </c>
      <c r="G1357" s="260">
        <v>0</v>
      </c>
      <c r="H1357" s="274">
        <f>H1364+H1371+H1378+H1385+H1392</f>
        <v>0</v>
      </c>
      <c r="I1357" s="274">
        <f t="shared" ref="I1357:Q1357" si="570">I1364+I1371+I1378+I1385+I1392</f>
        <v>0</v>
      </c>
      <c r="J1357" s="334">
        <f t="shared" ref="J1357:K1357" si="571">J1364+J1371+J1378+J1385+J1392</f>
        <v>0</v>
      </c>
      <c r="K1357" s="334">
        <f t="shared" si="571"/>
        <v>0</v>
      </c>
      <c r="L1357" s="422">
        <f t="shared" ref="L1357:M1357" si="572">L1364+L1371+L1378+L1385+L1392</f>
        <v>0</v>
      </c>
      <c r="M1357" s="422">
        <f t="shared" si="572"/>
        <v>0</v>
      </c>
      <c r="N1357" s="422">
        <f t="shared" si="570"/>
        <v>0</v>
      </c>
      <c r="O1357" s="552">
        <f t="shared" ref="O1357" si="573">O1364+O1371+O1378+O1385+O1392</f>
        <v>0</v>
      </c>
      <c r="P1357" s="274">
        <f t="shared" si="570"/>
        <v>0</v>
      </c>
      <c r="Q1357" s="274">
        <f t="shared" si="570"/>
        <v>0</v>
      </c>
      <c r="R1357" s="801"/>
    </row>
    <row r="1358" spans="2:18" s="256" customFormat="1" ht="13.5" customHeight="1">
      <c r="B1358" s="853"/>
      <c r="C1358" s="848"/>
      <c r="D1358" s="848"/>
      <c r="E1358" s="274" t="s">
        <v>34</v>
      </c>
      <c r="F1358" s="260"/>
      <c r="G1358" s="260"/>
      <c r="H1358" s="274"/>
      <c r="I1358" s="274"/>
      <c r="J1358" s="334"/>
      <c r="K1358" s="334"/>
      <c r="L1358" s="422"/>
      <c r="M1358" s="422"/>
      <c r="N1358" s="422"/>
      <c r="O1358" s="552"/>
      <c r="P1358" s="274"/>
      <c r="Q1358" s="274"/>
      <c r="R1358" s="801"/>
    </row>
    <row r="1359" spans="2:18" s="256" customFormat="1" ht="13.5" customHeight="1">
      <c r="B1359" s="853"/>
      <c r="C1359" s="848"/>
      <c r="D1359" s="848"/>
      <c r="E1359" s="274" t="s">
        <v>70</v>
      </c>
      <c r="F1359" s="260">
        <f>F1366</f>
        <v>0</v>
      </c>
      <c r="G1359" s="260">
        <v>0</v>
      </c>
      <c r="H1359" s="274">
        <f>H1366+H1373+H1380+H1387+H1394</f>
        <v>0</v>
      </c>
      <c r="I1359" s="274">
        <f t="shared" ref="I1359:Q1359" si="574">I1366+I1373+I1380+I1387+I1394</f>
        <v>0</v>
      </c>
      <c r="J1359" s="334">
        <f t="shared" ref="J1359:K1359" si="575">J1366+J1373+J1380+J1387+J1394</f>
        <v>0</v>
      </c>
      <c r="K1359" s="334">
        <f t="shared" si="575"/>
        <v>0</v>
      </c>
      <c r="L1359" s="422">
        <f t="shared" ref="L1359:M1359" si="576">L1366+L1373+L1380+L1387+L1394</f>
        <v>50</v>
      </c>
      <c r="M1359" s="422">
        <f t="shared" si="576"/>
        <v>0</v>
      </c>
      <c r="N1359" s="422">
        <f t="shared" si="574"/>
        <v>50.000000000000007</v>
      </c>
      <c r="O1359" s="552">
        <f t="shared" ref="O1359" si="577">O1366+O1373+O1380+O1387+O1394</f>
        <v>50.000000000000007</v>
      </c>
      <c r="P1359" s="274">
        <f t="shared" si="574"/>
        <v>50.000000000000007</v>
      </c>
      <c r="Q1359" s="274">
        <f t="shared" si="574"/>
        <v>50.000000000000007</v>
      </c>
      <c r="R1359" s="801"/>
    </row>
    <row r="1360" spans="2:18" s="256" customFormat="1" ht="13.5" customHeight="1" thickBot="1">
      <c r="B1360" s="854"/>
      <c r="C1360" s="849"/>
      <c r="D1360" s="849"/>
      <c r="E1360" s="293" t="s">
        <v>21</v>
      </c>
      <c r="F1360" s="267"/>
      <c r="G1360" s="267"/>
      <c r="H1360" s="293"/>
      <c r="I1360" s="293"/>
      <c r="J1360" s="335"/>
      <c r="K1360" s="335"/>
      <c r="L1360" s="423"/>
      <c r="M1360" s="423"/>
      <c r="N1360" s="423"/>
      <c r="O1360" s="558"/>
      <c r="P1360" s="293"/>
      <c r="Q1360" s="293"/>
      <c r="R1360" s="729"/>
    </row>
    <row r="1361" spans="2:18" s="256" customFormat="1" ht="13.5" customHeight="1">
      <c r="B1361" s="781"/>
      <c r="C1361" s="759" t="s">
        <v>448</v>
      </c>
      <c r="D1361" s="757" t="s">
        <v>682</v>
      </c>
      <c r="E1361" s="279" t="s">
        <v>18</v>
      </c>
      <c r="F1361" s="197"/>
      <c r="G1361" s="197"/>
      <c r="H1361" s="325">
        <v>0</v>
      </c>
      <c r="I1361" s="325">
        <v>0</v>
      </c>
      <c r="J1361" s="413">
        <v>0</v>
      </c>
      <c r="K1361" s="413">
        <v>0</v>
      </c>
      <c r="L1361" s="184">
        <v>10</v>
      </c>
      <c r="M1361" s="184">
        <v>0</v>
      </c>
      <c r="N1361" s="261">
        <v>0</v>
      </c>
      <c r="O1361" s="261">
        <v>0</v>
      </c>
      <c r="P1361" s="211">
        <v>0</v>
      </c>
      <c r="Q1361" s="211">
        <v>0</v>
      </c>
      <c r="R1361" s="113"/>
    </row>
    <row r="1362" spans="2:18" s="256" customFormat="1" ht="13.5" customHeight="1">
      <c r="B1362" s="783"/>
      <c r="C1362" s="846"/>
      <c r="D1362" s="846"/>
      <c r="E1362" s="263" t="s">
        <v>19</v>
      </c>
      <c r="F1362" s="184"/>
      <c r="G1362" s="184"/>
      <c r="H1362" s="326"/>
      <c r="I1362" s="326"/>
      <c r="J1362" s="414"/>
      <c r="K1362" s="414"/>
      <c r="L1362" s="517"/>
      <c r="M1362" s="517"/>
      <c r="N1362" s="261"/>
      <c r="O1362" s="261"/>
      <c r="P1362" s="203"/>
      <c r="Q1362" s="203"/>
      <c r="R1362" s="114"/>
    </row>
    <row r="1363" spans="2:18" s="256" customFormat="1" ht="13.5" customHeight="1">
      <c r="B1363" s="783"/>
      <c r="C1363" s="846"/>
      <c r="D1363" s="846"/>
      <c r="E1363" s="263" t="s">
        <v>29</v>
      </c>
      <c r="F1363" s="184"/>
      <c r="G1363" s="184"/>
      <c r="H1363" s="326">
        <v>0</v>
      </c>
      <c r="I1363" s="326">
        <v>0</v>
      </c>
      <c r="J1363" s="414">
        <v>0</v>
      </c>
      <c r="K1363" s="414">
        <v>0</v>
      </c>
      <c r="L1363" s="517">
        <v>0</v>
      </c>
      <c r="M1363" s="517">
        <v>0</v>
      </c>
      <c r="N1363" s="261">
        <v>0</v>
      </c>
      <c r="O1363" s="261">
        <v>0</v>
      </c>
      <c r="P1363" s="203">
        <v>0</v>
      </c>
      <c r="Q1363" s="203">
        <v>0</v>
      </c>
      <c r="R1363" s="114"/>
    </row>
    <row r="1364" spans="2:18" s="256" customFormat="1" ht="13.5" customHeight="1">
      <c r="B1364" s="783"/>
      <c r="C1364" s="846"/>
      <c r="D1364" s="846"/>
      <c r="E1364" s="263" t="s">
        <v>20</v>
      </c>
      <c r="F1364" s="184"/>
      <c r="G1364" s="184"/>
      <c r="H1364" s="326">
        <v>0</v>
      </c>
      <c r="I1364" s="326">
        <v>0</v>
      </c>
      <c r="J1364" s="414">
        <v>0</v>
      </c>
      <c r="K1364" s="414">
        <v>0</v>
      </c>
      <c r="L1364" s="517">
        <v>0</v>
      </c>
      <c r="M1364" s="517">
        <v>0</v>
      </c>
      <c r="N1364" s="261">
        <v>0</v>
      </c>
      <c r="O1364" s="261">
        <v>0</v>
      </c>
      <c r="P1364" s="203">
        <v>0</v>
      </c>
      <c r="Q1364" s="203">
        <v>0</v>
      </c>
      <c r="R1364" s="114"/>
    </row>
    <row r="1365" spans="2:18" s="256" customFormat="1" ht="13.5" customHeight="1">
      <c r="B1365" s="783"/>
      <c r="C1365" s="846"/>
      <c r="D1365" s="846"/>
      <c r="E1365" s="263" t="s">
        <v>34</v>
      </c>
      <c r="F1365" s="184"/>
      <c r="G1365" s="184"/>
      <c r="H1365" s="326"/>
      <c r="I1365" s="326"/>
      <c r="J1365" s="414"/>
      <c r="K1365" s="414"/>
      <c r="L1365" s="517"/>
      <c r="M1365" s="517"/>
      <c r="N1365" s="261"/>
      <c r="O1365" s="261"/>
      <c r="P1365" s="203"/>
      <c r="Q1365" s="203"/>
      <c r="R1365" s="114"/>
    </row>
    <row r="1366" spans="2:18" s="256" customFormat="1" ht="13.5" customHeight="1">
      <c r="B1366" s="783"/>
      <c r="C1366" s="846"/>
      <c r="D1366" s="846"/>
      <c r="E1366" s="263" t="s">
        <v>70</v>
      </c>
      <c r="F1366" s="184"/>
      <c r="G1366" s="184"/>
      <c r="H1366" s="326">
        <v>0</v>
      </c>
      <c r="I1366" s="326">
        <v>0</v>
      </c>
      <c r="J1366" s="414">
        <v>0</v>
      </c>
      <c r="K1366" s="414">
        <v>0</v>
      </c>
      <c r="L1366" s="184">
        <v>10</v>
      </c>
      <c r="M1366" s="184">
        <v>0</v>
      </c>
      <c r="N1366" s="261">
        <v>0</v>
      </c>
      <c r="O1366" s="261">
        <v>0</v>
      </c>
      <c r="P1366" s="203">
        <v>0</v>
      </c>
      <c r="Q1366" s="203">
        <v>0</v>
      </c>
      <c r="R1366" s="114"/>
    </row>
    <row r="1367" spans="2:18" s="256" customFormat="1" ht="13.5" customHeight="1" thickBot="1">
      <c r="B1367" s="784"/>
      <c r="C1367" s="847"/>
      <c r="D1367" s="847"/>
      <c r="E1367" s="282" t="s">
        <v>21</v>
      </c>
      <c r="F1367" s="194"/>
      <c r="G1367" s="194"/>
      <c r="H1367" s="327"/>
      <c r="I1367" s="327"/>
      <c r="J1367" s="415"/>
      <c r="K1367" s="415"/>
      <c r="L1367" s="518"/>
      <c r="M1367" s="518"/>
      <c r="N1367" s="294"/>
      <c r="O1367" s="294"/>
      <c r="P1367" s="210"/>
      <c r="Q1367" s="210"/>
      <c r="R1367" s="115"/>
    </row>
    <row r="1368" spans="2:18" s="256" customFormat="1" ht="13.5" customHeight="1">
      <c r="B1368" s="781"/>
      <c r="C1368" s="759" t="s">
        <v>827</v>
      </c>
      <c r="D1368" s="757" t="s">
        <v>684</v>
      </c>
      <c r="E1368" s="279" t="s">
        <v>18</v>
      </c>
      <c r="F1368" s="197"/>
      <c r="G1368" s="197"/>
      <c r="H1368" s="325">
        <v>0</v>
      </c>
      <c r="I1368" s="325">
        <v>0</v>
      </c>
      <c r="J1368" s="413">
        <v>0</v>
      </c>
      <c r="K1368" s="413">
        <v>0</v>
      </c>
      <c r="L1368" s="184">
        <v>10</v>
      </c>
      <c r="M1368" s="184">
        <v>0</v>
      </c>
      <c r="N1368" s="261">
        <v>35.792000000000002</v>
      </c>
      <c r="O1368" s="261">
        <v>35.792000000000002</v>
      </c>
      <c r="P1368" s="184">
        <v>35.792000000000002</v>
      </c>
      <c r="Q1368" s="184">
        <v>35.792000000000002</v>
      </c>
      <c r="R1368" s="113"/>
    </row>
    <row r="1369" spans="2:18" s="256" customFormat="1" ht="13.5" customHeight="1">
      <c r="B1369" s="783"/>
      <c r="C1369" s="846"/>
      <c r="D1369" s="846"/>
      <c r="E1369" s="263" t="s">
        <v>19</v>
      </c>
      <c r="F1369" s="184"/>
      <c r="G1369" s="184"/>
      <c r="H1369" s="326"/>
      <c r="I1369" s="326"/>
      <c r="J1369" s="414"/>
      <c r="K1369" s="414"/>
      <c r="L1369" s="517"/>
      <c r="M1369" s="517"/>
      <c r="N1369" s="261"/>
      <c r="O1369" s="261"/>
      <c r="P1369" s="203"/>
      <c r="Q1369" s="203"/>
      <c r="R1369" s="114"/>
    </row>
    <row r="1370" spans="2:18" s="256" customFormat="1" ht="13.5" customHeight="1">
      <c r="B1370" s="783"/>
      <c r="C1370" s="846"/>
      <c r="D1370" s="846"/>
      <c r="E1370" s="263" t="s">
        <v>29</v>
      </c>
      <c r="F1370" s="184"/>
      <c r="G1370" s="184"/>
      <c r="H1370" s="326">
        <v>0</v>
      </c>
      <c r="I1370" s="326">
        <v>0</v>
      </c>
      <c r="J1370" s="414">
        <v>0</v>
      </c>
      <c r="K1370" s="414">
        <v>0</v>
      </c>
      <c r="L1370" s="517">
        <v>0</v>
      </c>
      <c r="M1370" s="517">
        <v>0</v>
      </c>
      <c r="N1370" s="261">
        <v>0</v>
      </c>
      <c r="O1370" s="261">
        <v>0</v>
      </c>
      <c r="P1370" s="203">
        <v>0</v>
      </c>
      <c r="Q1370" s="203">
        <v>0</v>
      </c>
      <c r="R1370" s="114"/>
    </row>
    <row r="1371" spans="2:18" s="256" customFormat="1" ht="13.5" customHeight="1">
      <c r="B1371" s="783"/>
      <c r="C1371" s="846"/>
      <c r="D1371" s="846"/>
      <c r="E1371" s="263" t="s">
        <v>20</v>
      </c>
      <c r="F1371" s="184"/>
      <c r="G1371" s="184"/>
      <c r="H1371" s="326">
        <v>0</v>
      </c>
      <c r="I1371" s="326">
        <v>0</v>
      </c>
      <c r="J1371" s="414">
        <v>0</v>
      </c>
      <c r="K1371" s="414">
        <v>0</v>
      </c>
      <c r="L1371" s="517">
        <v>0</v>
      </c>
      <c r="M1371" s="517">
        <v>0</v>
      </c>
      <c r="N1371" s="261">
        <v>0</v>
      </c>
      <c r="O1371" s="261">
        <v>0</v>
      </c>
      <c r="P1371" s="203">
        <v>0</v>
      </c>
      <c r="Q1371" s="203">
        <v>0</v>
      </c>
      <c r="R1371" s="114"/>
    </row>
    <row r="1372" spans="2:18" s="256" customFormat="1" ht="13.5" customHeight="1">
      <c r="B1372" s="783"/>
      <c r="C1372" s="846"/>
      <c r="D1372" s="846"/>
      <c r="E1372" s="263" t="s">
        <v>34</v>
      </c>
      <c r="F1372" s="184"/>
      <c r="G1372" s="184"/>
      <c r="H1372" s="326"/>
      <c r="I1372" s="326"/>
      <c r="J1372" s="414"/>
      <c r="K1372" s="414"/>
      <c r="L1372" s="517"/>
      <c r="M1372" s="517"/>
      <c r="N1372" s="261"/>
      <c r="O1372" s="261"/>
      <c r="P1372" s="203"/>
      <c r="Q1372" s="203"/>
      <c r="R1372" s="114"/>
    </row>
    <row r="1373" spans="2:18" s="256" customFormat="1" ht="13.5" customHeight="1">
      <c r="B1373" s="783"/>
      <c r="C1373" s="846"/>
      <c r="D1373" s="846"/>
      <c r="E1373" s="263" t="s">
        <v>70</v>
      </c>
      <c r="F1373" s="184"/>
      <c r="G1373" s="184"/>
      <c r="H1373" s="326">
        <v>0</v>
      </c>
      <c r="I1373" s="326">
        <v>0</v>
      </c>
      <c r="J1373" s="414">
        <v>0</v>
      </c>
      <c r="K1373" s="414">
        <v>0</v>
      </c>
      <c r="L1373" s="184">
        <v>10</v>
      </c>
      <c r="M1373" s="184">
        <v>0</v>
      </c>
      <c r="N1373" s="261">
        <v>35.792000000000002</v>
      </c>
      <c r="O1373" s="261">
        <v>35.792000000000002</v>
      </c>
      <c r="P1373" s="184">
        <v>35.792000000000002</v>
      </c>
      <c r="Q1373" s="184">
        <v>35.792000000000002</v>
      </c>
      <c r="R1373" s="114"/>
    </row>
    <row r="1374" spans="2:18" s="256" customFormat="1" ht="13.5" customHeight="1" thickBot="1">
      <c r="B1374" s="784"/>
      <c r="C1374" s="847"/>
      <c r="D1374" s="847"/>
      <c r="E1374" s="282" t="s">
        <v>21</v>
      </c>
      <c r="F1374" s="194"/>
      <c r="G1374" s="194"/>
      <c r="H1374" s="327"/>
      <c r="I1374" s="327"/>
      <c r="J1374" s="415"/>
      <c r="K1374" s="415"/>
      <c r="L1374" s="518"/>
      <c r="M1374" s="518"/>
      <c r="N1374" s="294"/>
      <c r="O1374" s="294"/>
      <c r="P1374" s="210"/>
      <c r="Q1374" s="210"/>
      <c r="R1374" s="115"/>
    </row>
    <row r="1375" spans="2:18" s="256" customFormat="1" ht="13.5" customHeight="1">
      <c r="B1375" s="781"/>
      <c r="C1375" s="759" t="s">
        <v>613</v>
      </c>
      <c r="D1375" s="757" t="s">
        <v>686</v>
      </c>
      <c r="E1375" s="279" t="s">
        <v>18</v>
      </c>
      <c r="F1375" s="197"/>
      <c r="G1375" s="197"/>
      <c r="H1375" s="325">
        <v>0</v>
      </c>
      <c r="I1375" s="325">
        <v>0</v>
      </c>
      <c r="J1375" s="413">
        <v>0</v>
      </c>
      <c r="K1375" s="413">
        <v>0</v>
      </c>
      <c r="L1375" s="184">
        <v>10</v>
      </c>
      <c r="M1375" s="184">
        <v>0</v>
      </c>
      <c r="N1375" s="261">
        <v>4.7359499999999999</v>
      </c>
      <c r="O1375" s="261">
        <v>4.7359499999999999</v>
      </c>
      <c r="P1375" s="184">
        <v>4.7359499999999999</v>
      </c>
      <c r="Q1375" s="184">
        <v>4.7359499999999999</v>
      </c>
      <c r="R1375" s="113"/>
    </row>
    <row r="1376" spans="2:18" s="256" customFormat="1" ht="13.5" customHeight="1">
      <c r="B1376" s="783"/>
      <c r="C1376" s="846"/>
      <c r="D1376" s="846"/>
      <c r="E1376" s="263" t="s">
        <v>19</v>
      </c>
      <c r="F1376" s="184"/>
      <c r="G1376" s="184"/>
      <c r="H1376" s="326"/>
      <c r="I1376" s="326"/>
      <c r="J1376" s="414"/>
      <c r="K1376" s="414"/>
      <c r="L1376" s="517"/>
      <c r="M1376" s="517"/>
      <c r="N1376" s="261"/>
      <c r="O1376" s="261"/>
      <c r="P1376" s="203"/>
      <c r="Q1376" s="203"/>
      <c r="R1376" s="114"/>
    </row>
    <row r="1377" spans="2:18" s="256" customFormat="1" ht="13.5" customHeight="1">
      <c r="B1377" s="783"/>
      <c r="C1377" s="846"/>
      <c r="D1377" s="846"/>
      <c r="E1377" s="263" t="s">
        <v>29</v>
      </c>
      <c r="F1377" s="184"/>
      <c r="G1377" s="184"/>
      <c r="H1377" s="326">
        <v>0</v>
      </c>
      <c r="I1377" s="326">
        <v>0</v>
      </c>
      <c r="J1377" s="414">
        <v>0</v>
      </c>
      <c r="K1377" s="414">
        <v>0</v>
      </c>
      <c r="L1377" s="517">
        <v>0</v>
      </c>
      <c r="M1377" s="517">
        <v>0</v>
      </c>
      <c r="N1377" s="261">
        <v>0</v>
      </c>
      <c r="O1377" s="261">
        <v>0</v>
      </c>
      <c r="P1377" s="203">
        <v>0</v>
      </c>
      <c r="Q1377" s="203">
        <v>0</v>
      </c>
      <c r="R1377" s="114"/>
    </row>
    <row r="1378" spans="2:18" s="256" customFormat="1" ht="13.5" customHeight="1">
      <c r="B1378" s="783"/>
      <c r="C1378" s="846"/>
      <c r="D1378" s="846"/>
      <c r="E1378" s="263" t="s">
        <v>20</v>
      </c>
      <c r="F1378" s="184"/>
      <c r="G1378" s="184"/>
      <c r="H1378" s="326">
        <v>0</v>
      </c>
      <c r="I1378" s="326">
        <v>0</v>
      </c>
      <c r="J1378" s="414">
        <v>0</v>
      </c>
      <c r="K1378" s="414">
        <v>0</v>
      </c>
      <c r="L1378" s="517">
        <v>0</v>
      </c>
      <c r="M1378" s="517">
        <v>0</v>
      </c>
      <c r="N1378" s="261">
        <v>0</v>
      </c>
      <c r="O1378" s="261">
        <v>0</v>
      </c>
      <c r="P1378" s="203">
        <v>0</v>
      </c>
      <c r="Q1378" s="203">
        <v>0</v>
      </c>
      <c r="R1378" s="114"/>
    </row>
    <row r="1379" spans="2:18" s="256" customFormat="1" ht="13.5" customHeight="1">
      <c r="B1379" s="783"/>
      <c r="C1379" s="846"/>
      <c r="D1379" s="846"/>
      <c r="E1379" s="263" t="s">
        <v>34</v>
      </c>
      <c r="F1379" s="184"/>
      <c r="G1379" s="184"/>
      <c r="H1379" s="326"/>
      <c r="I1379" s="326"/>
      <c r="J1379" s="414"/>
      <c r="K1379" s="414"/>
      <c r="L1379" s="517"/>
      <c r="M1379" s="517"/>
      <c r="N1379" s="261"/>
      <c r="O1379" s="261"/>
      <c r="P1379" s="203"/>
      <c r="Q1379" s="203"/>
      <c r="R1379" s="114"/>
    </row>
    <row r="1380" spans="2:18" s="256" customFormat="1" ht="13.5" customHeight="1">
      <c r="B1380" s="783"/>
      <c r="C1380" s="846"/>
      <c r="D1380" s="846"/>
      <c r="E1380" s="263" t="s">
        <v>70</v>
      </c>
      <c r="F1380" s="184"/>
      <c r="G1380" s="184"/>
      <c r="H1380" s="326">
        <v>0</v>
      </c>
      <c r="I1380" s="326">
        <v>0</v>
      </c>
      <c r="J1380" s="414">
        <v>0</v>
      </c>
      <c r="K1380" s="414">
        <v>0</v>
      </c>
      <c r="L1380" s="184">
        <v>10</v>
      </c>
      <c r="M1380" s="184">
        <v>0</v>
      </c>
      <c r="N1380" s="261">
        <v>4.7359499999999999</v>
      </c>
      <c r="O1380" s="261">
        <v>4.7359499999999999</v>
      </c>
      <c r="P1380" s="184">
        <v>4.7359499999999999</v>
      </c>
      <c r="Q1380" s="184">
        <v>4.7359499999999999</v>
      </c>
      <c r="R1380" s="114"/>
    </row>
    <row r="1381" spans="2:18" s="256" customFormat="1" ht="13.5" customHeight="1" thickBot="1">
      <c r="B1381" s="784"/>
      <c r="C1381" s="847"/>
      <c r="D1381" s="847"/>
      <c r="E1381" s="282" t="s">
        <v>21</v>
      </c>
      <c r="F1381" s="194"/>
      <c r="G1381" s="194"/>
      <c r="H1381" s="327"/>
      <c r="I1381" s="327"/>
      <c r="J1381" s="415"/>
      <c r="K1381" s="415"/>
      <c r="L1381" s="518"/>
      <c r="M1381" s="518"/>
      <c r="N1381" s="294"/>
      <c r="O1381" s="294"/>
      <c r="P1381" s="210"/>
      <c r="Q1381" s="210"/>
      <c r="R1381" s="115"/>
    </row>
    <row r="1382" spans="2:18" s="256" customFormat="1" ht="13.5" customHeight="1">
      <c r="B1382" s="781"/>
      <c r="C1382" s="759" t="s">
        <v>678</v>
      </c>
      <c r="D1382" s="757" t="s">
        <v>687</v>
      </c>
      <c r="E1382" s="417" t="s">
        <v>18</v>
      </c>
      <c r="F1382" s="197"/>
      <c r="G1382" s="197"/>
      <c r="H1382" s="325">
        <v>0</v>
      </c>
      <c r="I1382" s="325">
        <v>0</v>
      </c>
      <c r="J1382" s="413">
        <v>0</v>
      </c>
      <c r="K1382" s="413">
        <v>0</v>
      </c>
      <c r="L1382" s="184">
        <v>10</v>
      </c>
      <c r="M1382" s="184">
        <v>0</v>
      </c>
      <c r="N1382" s="261">
        <v>4.7359499999999999</v>
      </c>
      <c r="O1382" s="261">
        <v>4.7359499999999999</v>
      </c>
      <c r="P1382" s="184">
        <v>4.7359499999999999</v>
      </c>
      <c r="Q1382" s="184">
        <v>4.7359499999999999</v>
      </c>
      <c r="R1382" s="113"/>
    </row>
    <row r="1383" spans="2:18" s="256" customFormat="1" ht="13.5" customHeight="1">
      <c r="B1383" s="783"/>
      <c r="C1383" s="846"/>
      <c r="D1383" s="846"/>
      <c r="E1383" s="263" t="s">
        <v>19</v>
      </c>
      <c r="F1383" s="184"/>
      <c r="G1383" s="184"/>
      <c r="H1383" s="326"/>
      <c r="I1383" s="326"/>
      <c r="J1383" s="414"/>
      <c r="K1383" s="414"/>
      <c r="L1383" s="517"/>
      <c r="M1383" s="517"/>
      <c r="N1383" s="261"/>
      <c r="O1383" s="261"/>
      <c r="P1383" s="203"/>
      <c r="Q1383" s="203"/>
      <c r="R1383" s="114"/>
    </row>
    <row r="1384" spans="2:18" s="256" customFormat="1" ht="13.5" customHeight="1">
      <c r="B1384" s="783"/>
      <c r="C1384" s="846"/>
      <c r="D1384" s="846"/>
      <c r="E1384" s="263" t="s">
        <v>29</v>
      </c>
      <c r="F1384" s="184"/>
      <c r="G1384" s="184"/>
      <c r="H1384" s="326">
        <v>0</v>
      </c>
      <c r="I1384" s="326">
        <v>0</v>
      </c>
      <c r="J1384" s="414">
        <v>0</v>
      </c>
      <c r="K1384" s="414">
        <v>0</v>
      </c>
      <c r="L1384" s="517">
        <v>0</v>
      </c>
      <c r="M1384" s="517">
        <v>0</v>
      </c>
      <c r="N1384" s="261">
        <v>0</v>
      </c>
      <c r="O1384" s="261">
        <v>0</v>
      </c>
      <c r="P1384" s="203">
        <v>0</v>
      </c>
      <c r="Q1384" s="203">
        <v>0</v>
      </c>
      <c r="R1384" s="114"/>
    </row>
    <row r="1385" spans="2:18" s="256" customFormat="1" ht="13.5" customHeight="1">
      <c r="B1385" s="783"/>
      <c r="C1385" s="846"/>
      <c r="D1385" s="846"/>
      <c r="E1385" s="263" t="s">
        <v>20</v>
      </c>
      <c r="F1385" s="184"/>
      <c r="G1385" s="184"/>
      <c r="H1385" s="326">
        <v>0</v>
      </c>
      <c r="I1385" s="326">
        <v>0</v>
      </c>
      <c r="J1385" s="414">
        <v>0</v>
      </c>
      <c r="K1385" s="414">
        <v>0</v>
      </c>
      <c r="L1385" s="517">
        <v>0</v>
      </c>
      <c r="M1385" s="517">
        <v>0</v>
      </c>
      <c r="N1385" s="261">
        <v>0</v>
      </c>
      <c r="O1385" s="261">
        <v>0</v>
      </c>
      <c r="P1385" s="203">
        <v>0</v>
      </c>
      <c r="Q1385" s="203">
        <v>0</v>
      </c>
      <c r="R1385" s="114"/>
    </row>
    <row r="1386" spans="2:18" s="256" customFormat="1" ht="13.5" customHeight="1">
      <c r="B1386" s="783"/>
      <c r="C1386" s="846"/>
      <c r="D1386" s="846"/>
      <c r="E1386" s="263" t="s">
        <v>34</v>
      </c>
      <c r="F1386" s="184"/>
      <c r="G1386" s="184"/>
      <c r="H1386" s="326"/>
      <c r="I1386" s="326"/>
      <c r="J1386" s="414"/>
      <c r="K1386" s="414"/>
      <c r="L1386" s="517"/>
      <c r="M1386" s="517"/>
      <c r="N1386" s="261"/>
      <c r="O1386" s="261"/>
      <c r="P1386" s="203"/>
      <c r="Q1386" s="203"/>
      <c r="R1386" s="114"/>
    </row>
    <row r="1387" spans="2:18" s="256" customFormat="1" ht="13.5" customHeight="1">
      <c r="B1387" s="783"/>
      <c r="C1387" s="846"/>
      <c r="D1387" s="846"/>
      <c r="E1387" s="263" t="s">
        <v>70</v>
      </c>
      <c r="F1387" s="184"/>
      <c r="G1387" s="184"/>
      <c r="H1387" s="326">
        <v>0</v>
      </c>
      <c r="I1387" s="326">
        <v>0</v>
      </c>
      <c r="J1387" s="414">
        <v>0</v>
      </c>
      <c r="K1387" s="414">
        <v>0</v>
      </c>
      <c r="L1387" s="184">
        <v>10</v>
      </c>
      <c r="M1387" s="184">
        <v>0</v>
      </c>
      <c r="N1387" s="261">
        <v>4.7359499999999999</v>
      </c>
      <c r="O1387" s="261">
        <v>4.7359499999999999</v>
      </c>
      <c r="P1387" s="184">
        <v>4.7359499999999999</v>
      </c>
      <c r="Q1387" s="184">
        <v>4.7359499999999999</v>
      </c>
      <c r="R1387" s="114"/>
    </row>
    <row r="1388" spans="2:18" s="256" customFormat="1" ht="13.5" customHeight="1" thickBot="1">
      <c r="B1388" s="784"/>
      <c r="C1388" s="847"/>
      <c r="D1388" s="847"/>
      <c r="E1388" s="282" t="s">
        <v>21</v>
      </c>
      <c r="F1388" s="194"/>
      <c r="G1388" s="194"/>
      <c r="H1388" s="327"/>
      <c r="I1388" s="327"/>
      <c r="J1388" s="415"/>
      <c r="K1388" s="415"/>
      <c r="L1388" s="518"/>
      <c r="M1388" s="518"/>
      <c r="N1388" s="294"/>
      <c r="O1388" s="294"/>
      <c r="P1388" s="210"/>
      <c r="Q1388" s="210"/>
      <c r="R1388" s="115"/>
    </row>
    <row r="1389" spans="2:18" s="256" customFormat="1" ht="13.5" customHeight="1">
      <c r="B1389" s="781"/>
      <c r="C1389" s="759" t="s">
        <v>828</v>
      </c>
      <c r="D1389" s="757" t="s">
        <v>688</v>
      </c>
      <c r="E1389" s="279" t="s">
        <v>18</v>
      </c>
      <c r="F1389" s="197"/>
      <c r="G1389" s="197"/>
      <c r="H1389" s="325">
        <v>0</v>
      </c>
      <c r="I1389" s="325">
        <v>0</v>
      </c>
      <c r="J1389" s="413">
        <v>0</v>
      </c>
      <c r="K1389" s="413">
        <v>0</v>
      </c>
      <c r="L1389" s="184">
        <v>10</v>
      </c>
      <c r="M1389" s="184">
        <v>0</v>
      </c>
      <c r="N1389" s="261">
        <v>4.7361000000000004</v>
      </c>
      <c r="O1389" s="261">
        <v>4.7361000000000004</v>
      </c>
      <c r="P1389" s="184">
        <v>4.7361000000000004</v>
      </c>
      <c r="Q1389" s="184">
        <v>4.7361000000000004</v>
      </c>
      <c r="R1389" s="113"/>
    </row>
    <row r="1390" spans="2:18" s="256" customFormat="1" ht="13.5" customHeight="1">
      <c r="B1390" s="783"/>
      <c r="C1390" s="846"/>
      <c r="D1390" s="846"/>
      <c r="E1390" s="263" t="s">
        <v>19</v>
      </c>
      <c r="F1390" s="184"/>
      <c r="G1390" s="184"/>
      <c r="H1390" s="326"/>
      <c r="I1390" s="326"/>
      <c r="J1390" s="414"/>
      <c r="K1390" s="414"/>
      <c r="L1390" s="517"/>
      <c r="M1390" s="517"/>
      <c r="N1390" s="261"/>
      <c r="O1390" s="261"/>
      <c r="P1390" s="203"/>
      <c r="Q1390" s="203"/>
      <c r="R1390" s="114"/>
    </row>
    <row r="1391" spans="2:18" s="256" customFormat="1" ht="13.5" customHeight="1">
      <c r="B1391" s="783"/>
      <c r="C1391" s="846"/>
      <c r="D1391" s="846"/>
      <c r="E1391" s="263" t="s">
        <v>29</v>
      </c>
      <c r="F1391" s="184"/>
      <c r="G1391" s="184"/>
      <c r="H1391" s="326">
        <v>0</v>
      </c>
      <c r="I1391" s="326">
        <v>0</v>
      </c>
      <c r="J1391" s="414">
        <v>0</v>
      </c>
      <c r="K1391" s="414">
        <v>0</v>
      </c>
      <c r="L1391" s="517">
        <v>0</v>
      </c>
      <c r="M1391" s="517">
        <v>0</v>
      </c>
      <c r="N1391" s="261">
        <v>0</v>
      </c>
      <c r="O1391" s="261">
        <v>0</v>
      </c>
      <c r="P1391" s="203">
        <v>0</v>
      </c>
      <c r="Q1391" s="203">
        <v>0</v>
      </c>
      <c r="R1391" s="114"/>
    </row>
    <row r="1392" spans="2:18" s="256" customFormat="1" ht="13.5" customHeight="1">
      <c r="B1392" s="783"/>
      <c r="C1392" s="846"/>
      <c r="D1392" s="846"/>
      <c r="E1392" s="263" t="s">
        <v>20</v>
      </c>
      <c r="F1392" s="184"/>
      <c r="G1392" s="184"/>
      <c r="H1392" s="326">
        <v>0</v>
      </c>
      <c r="I1392" s="326">
        <v>0</v>
      </c>
      <c r="J1392" s="414">
        <v>0</v>
      </c>
      <c r="K1392" s="414">
        <v>0</v>
      </c>
      <c r="L1392" s="517">
        <v>0</v>
      </c>
      <c r="M1392" s="517">
        <v>0</v>
      </c>
      <c r="N1392" s="261">
        <v>0</v>
      </c>
      <c r="O1392" s="261">
        <v>0</v>
      </c>
      <c r="P1392" s="203">
        <v>0</v>
      </c>
      <c r="Q1392" s="203">
        <v>0</v>
      </c>
      <c r="R1392" s="114"/>
    </row>
    <row r="1393" spans="1:18" s="256" customFormat="1" ht="13.5" customHeight="1">
      <c r="B1393" s="783"/>
      <c r="C1393" s="846"/>
      <c r="D1393" s="846"/>
      <c r="E1393" s="263" t="s">
        <v>34</v>
      </c>
      <c r="F1393" s="184"/>
      <c r="G1393" s="184"/>
      <c r="H1393" s="326"/>
      <c r="I1393" s="326"/>
      <c r="J1393" s="414"/>
      <c r="K1393" s="414"/>
      <c r="L1393" s="517"/>
      <c r="M1393" s="517"/>
      <c r="N1393" s="261"/>
      <c r="O1393" s="261"/>
      <c r="P1393" s="203"/>
      <c r="Q1393" s="203"/>
      <c r="R1393" s="114"/>
    </row>
    <row r="1394" spans="1:18" s="256" customFormat="1" ht="13.5" customHeight="1">
      <c r="B1394" s="783"/>
      <c r="C1394" s="846"/>
      <c r="D1394" s="846"/>
      <c r="E1394" s="263" t="s">
        <v>70</v>
      </c>
      <c r="F1394" s="184"/>
      <c r="G1394" s="184"/>
      <c r="H1394" s="326">
        <v>0</v>
      </c>
      <c r="I1394" s="326">
        <v>0</v>
      </c>
      <c r="J1394" s="414">
        <v>0</v>
      </c>
      <c r="K1394" s="414">
        <v>0</v>
      </c>
      <c r="L1394" s="184">
        <v>10</v>
      </c>
      <c r="M1394" s="184">
        <v>0</v>
      </c>
      <c r="N1394" s="261">
        <v>4.7361000000000004</v>
      </c>
      <c r="O1394" s="261">
        <v>4.7361000000000004</v>
      </c>
      <c r="P1394" s="184">
        <v>4.7361000000000004</v>
      </c>
      <c r="Q1394" s="184">
        <v>4.7361000000000004</v>
      </c>
      <c r="R1394" s="114"/>
    </row>
    <row r="1395" spans="1:18" s="256" customFormat="1" ht="13.5" customHeight="1" thickBot="1">
      <c r="B1395" s="784"/>
      <c r="C1395" s="847"/>
      <c r="D1395" s="847"/>
      <c r="E1395" s="282" t="s">
        <v>21</v>
      </c>
      <c r="F1395" s="194"/>
      <c r="G1395" s="194"/>
      <c r="H1395" s="327"/>
      <c r="I1395" s="327"/>
      <c r="J1395" s="415"/>
      <c r="K1395" s="415"/>
      <c r="L1395" s="518"/>
      <c r="M1395" s="518"/>
      <c r="N1395" s="294"/>
      <c r="O1395" s="294"/>
      <c r="P1395" s="210"/>
      <c r="Q1395" s="210"/>
      <c r="R1395" s="115"/>
    </row>
    <row r="1396" spans="1:18" ht="13.5" customHeight="1">
      <c r="A1396" s="74"/>
      <c r="B1396" s="788"/>
      <c r="C1396" s="842"/>
      <c r="D1396" s="842" t="s">
        <v>305</v>
      </c>
      <c r="E1396" s="296" t="s">
        <v>18</v>
      </c>
      <c r="F1396" s="300">
        <f t="shared" ref="F1396:G1396" si="578">F1398+F1399+F1401</f>
        <v>885198.73522999987</v>
      </c>
      <c r="G1396" s="300">
        <f t="shared" si="578"/>
        <v>667214.68406</v>
      </c>
      <c r="H1396" s="300">
        <f>H1398+H1399+H1401</f>
        <v>171490.07939999999</v>
      </c>
      <c r="I1396" s="300">
        <f t="shared" ref="I1396:Q1396" si="579">I1398+I1399+I1401</f>
        <v>116792.53134000002</v>
      </c>
      <c r="J1396" s="338">
        <f t="shared" ref="J1396:K1396" si="580">J1398+J1399+J1401</f>
        <v>604827.27428000001</v>
      </c>
      <c r="K1396" s="338">
        <f t="shared" si="580"/>
        <v>334590.46381999995</v>
      </c>
      <c r="L1396" s="424">
        <f t="shared" ref="L1396:N1396" si="581">L1398+L1399+L1401</f>
        <v>808343.34051999997</v>
      </c>
      <c r="M1396" s="424">
        <f t="shared" si="581"/>
        <v>532187.16157</v>
      </c>
      <c r="N1396" s="424">
        <f t="shared" si="581"/>
        <v>991016.23043000011</v>
      </c>
      <c r="O1396" s="556">
        <f t="shared" ref="O1396" si="582">O1398+O1399+O1401</f>
        <v>799256.92404000007</v>
      </c>
      <c r="P1396" s="300">
        <f t="shared" si="579"/>
        <v>610919.76871999993</v>
      </c>
      <c r="Q1396" s="300">
        <f t="shared" si="579"/>
        <v>611195.69271999993</v>
      </c>
      <c r="R1396" s="863" t="s">
        <v>867</v>
      </c>
    </row>
    <row r="1397" spans="1:18" ht="13.5" customHeight="1">
      <c r="A1397" s="74"/>
      <c r="B1397" s="789"/>
      <c r="C1397" s="843"/>
      <c r="D1397" s="843"/>
      <c r="E1397" s="274" t="s">
        <v>19</v>
      </c>
      <c r="F1397" s="275"/>
      <c r="G1397" s="275"/>
      <c r="H1397" s="275"/>
      <c r="I1397" s="275"/>
      <c r="J1397" s="337"/>
      <c r="K1397" s="337"/>
      <c r="L1397" s="427"/>
      <c r="M1397" s="427"/>
      <c r="N1397" s="427"/>
      <c r="O1397" s="553"/>
      <c r="P1397" s="275"/>
      <c r="Q1397" s="275"/>
      <c r="R1397" s="799"/>
    </row>
    <row r="1398" spans="1:18" ht="13.5" customHeight="1">
      <c r="A1398" s="74"/>
      <c r="B1398" s="789"/>
      <c r="C1398" s="843"/>
      <c r="D1398" s="843"/>
      <c r="E1398" s="274" t="s">
        <v>29</v>
      </c>
      <c r="F1398" s="275">
        <f>F1342+F1216+F1132+F754+F726+F523+F481+F397+F320+F124+F12</f>
        <v>485.95000000000005</v>
      </c>
      <c r="G1398" s="275">
        <f>G1342+G1216+G1132+G754+G726+G523+G481+G397+G320+G124+G12</f>
        <v>485.95000000000005</v>
      </c>
      <c r="H1398" s="275">
        <f t="shared" ref="H1398:Q1398" si="583">H1356+H1342+H1216+H1132+H754+H726+H523+H481+H397+H320+H124+H12</f>
        <v>0.95899999999999996</v>
      </c>
      <c r="I1398" s="275">
        <f t="shared" si="583"/>
        <v>0</v>
      </c>
      <c r="J1398" s="337">
        <f t="shared" si="583"/>
        <v>746.91099999999994</v>
      </c>
      <c r="K1398" s="337">
        <f t="shared" si="583"/>
        <v>0.46300999999999998</v>
      </c>
      <c r="L1398" s="427">
        <f t="shared" si="583"/>
        <v>746.91099999999994</v>
      </c>
      <c r="M1398" s="427">
        <f t="shared" si="583"/>
        <v>746.41501000000005</v>
      </c>
      <c r="N1398" s="427">
        <f t="shared" si="583"/>
        <v>756.11099999999999</v>
      </c>
      <c r="O1398" s="553">
        <f t="shared" si="583"/>
        <v>755.91326000000004</v>
      </c>
      <c r="P1398" s="275">
        <f t="shared" si="583"/>
        <v>0</v>
      </c>
      <c r="Q1398" s="275">
        <f t="shared" si="583"/>
        <v>0</v>
      </c>
      <c r="R1398" s="799"/>
    </row>
    <row r="1399" spans="1:18" ht="13.5" customHeight="1">
      <c r="A1399" s="74"/>
      <c r="B1399" s="789"/>
      <c r="C1399" s="843"/>
      <c r="D1399" s="843"/>
      <c r="E1399" s="274" t="s">
        <v>20</v>
      </c>
      <c r="F1399" s="275">
        <f>F1343+F1217+F1133+F755+F727+F524+F482+F398+F321+F125+F13</f>
        <v>638753.18799999997</v>
      </c>
      <c r="G1399" s="275">
        <f>G1343+G1217+G1133+G755+G727+G524+G482+G398+G321+G125+G13</f>
        <v>456917.15412999998</v>
      </c>
      <c r="H1399" s="275">
        <f t="shared" ref="H1399:Q1399" si="584">H1357+H1343+H1217+H1133+H755+H727+H524+H482+H398+H321+H125+H13</f>
        <v>103581.07277999999</v>
      </c>
      <c r="I1399" s="275">
        <f t="shared" si="584"/>
        <v>77452.565150000009</v>
      </c>
      <c r="J1399" s="337">
        <f t="shared" si="584"/>
        <v>461807.28756000003</v>
      </c>
      <c r="K1399" s="337">
        <f t="shared" si="584"/>
        <v>237572.48909999995</v>
      </c>
      <c r="L1399" s="427">
        <f t="shared" si="584"/>
        <v>596432.15853000002</v>
      </c>
      <c r="M1399" s="427">
        <f t="shared" si="584"/>
        <v>376367.12647999998</v>
      </c>
      <c r="N1399" s="427">
        <f t="shared" si="584"/>
        <v>750312.31186000002</v>
      </c>
      <c r="O1399" s="553">
        <f t="shared" si="584"/>
        <v>563563.98118000012</v>
      </c>
      <c r="P1399" s="275">
        <f t="shared" si="584"/>
        <v>382299.49999999988</v>
      </c>
      <c r="Q1399" s="275">
        <f t="shared" si="584"/>
        <v>382572.49999999988</v>
      </c>
      <c r="R1399" s="799"/>
    </row>
    <row r="1400" spans="1:18" ht="13.5" customHeight="1">
      <c r="A1400" s="74"/>
      <c r="B1400" s="789"/>
      <c r="C1400" s="843"/>
      <c r="D1400" s="843"/>
      <c r="E1400" s="274" t="s">
        <v>34</v>
      </c>
      <c r="F1400" s="275"/>
      <c r="G1400" s="275"/>
      <c r="H1400" s="275"/>
      <c r="I1400" s="275"/>
      <c r="J1400" s="337"/>
      <c r="K1400" s="337"/>
      <c r="L1400" s="427"/>
      <c r="M1400" s="427"/>
      <c r="N1400" s="427"/>
      <c r="O1400" s="553"/>
      <c r="P1400" s="275"/>
      <c r="Q1400" s="275"/>
      <c r="R1400" s="799"/>
    </row>
    <row r="1401" spans="1:18" ht="13.5" customHeight="1">
      <c r="A1401" s="74"/>
      <c r="B1401" s="789"/>
      <c r="C1401" s="843"/>
      <c r="D1401" s="843"/>
      <c r="E1401" s="274" t="s">
        <v>70</v>
      </c>
      <c r="F1401" s="275">
        <f>F1345+F1219+F1135+F757+F729+F526+F484+F400+F323+F127+F15</f>
        <v>245959.59722999998</v>
      </c>
      <c r="G1401" s="275">
        <f>G1345+G1219+G1135+G757+G729+G526+G484+G400+G323+G127+G15</f>
        <v>209811.57993000001</v>
      </c>
      <c r="H1401" s="275">
        <f t="shared" ref="H1401:Q1401" si="585">H1359+H1345+H1219+H1135+H757+H729+H526+H484+H400+H323+H127+H15</f>
        <v>67908.047619999998</v>
      </c>
      <c r="I1401" s="275">
        <f t="shared" si="585"/>
        <v>39339.966189999999</v>
      </c>
      <c r="J1401" s="337">
        <f t="shared" si="585"/>
        <v>142273.07571999999</v>
      </c>
      <c r="K1401" s="337">
        <f t="shared" si="585"/>
        <v>97017.511710000006</v>
      </c>
      <c r="L1401" s="427">
        <f t="shared" si="585"/>
        <v>211164.27098999999</v>
      </c>
      <c r="M1401" s="427">
        <f t="shared" si="585"/>
        <v>155073.62007999999</v>
      </c>
      <c r="N1401" s="427">
        <f t="shared" si="585"/>
        <v>239947.80757000006</v>
      </c>
      <c r="O1401" s="553">
        <f t="shared" si="585"/>
        <v>234937.02960000001</v>
      </c>
      <c r="P1401" s="275">
        <f t="shared" si="585"/>
        <v>228620.26872000002</v>
      </c>
      <c r="Q1401" s="275">
        <f t="shared" si="585"/>
        <v>228623.19272000002</v>
      </c>
      <c r="R1401" s="799"/>
    </row>
    <row r="1402" spans="1:18" ht="13.5" customHeight="1" thickBot="1">
      <c r="A1402" s="74"/>
      <c r="B1402" s="790"/>
      <c r="C1402" s="844"/>
      <c r="D1402" s="844"/>
      <c r="E1402" s="293" t="s">
        <v>21</v>
      </c>
      <c r="F1402" s="293"/>
      <c r="G1402" s="293"/>
      <c r="H1402" s="293"/>
      <c r="I1402" s="293"/>
      <c r="J1402" s="335"/>
      <c r="K1402" s="335"/>
      <c r="L1402" s="423"/>
      <c r="M1402" s="423"/>
      <c r="N1402" s="423"/>
      <c r="O1402" s="558"/>
      <c r="P1402" s="293"/>
      <c r="Q1402" s="293"/>
      <c r="R1402" s="800"/>
    </row>
    <row r="1403" spans="1:18" ht="13.5" customHeight="1">
      <c r="B1403" s="66"/>
      <c r="C1403" s="610" t="s">
        <v>344</v>
      </c>
      <c r="D1403" s="611"/>
      <c r="E1403" s="611"/>
      <c r="F1403" s="611"/>
      <c r="G1403" s="611"/>
      <c r="H1403" s="611"/>
      <c r="I1403" s="611"/>
      <c r="J1403" s="611"/>
      <c r="K1403" s="611"/>
      <c r="L1403" s="73"/>
      <c r="M1403" s="72"/>
      <c r="N1403" s="65"/>
      <c r="O1403" s="65"/>
      <c r="P1403" s="65"/>
      <c r="Q1403" s="65"/>
      <c r="R1403" s="65"/>
    </row>
    <row r="1404" spans="1:18" ht="13.5" customHeight="1">
      <c r="C1404" s="67"/>
      <c r="D1404" s="67"/>
      <c r="E1404" s="67"/>
      <c r="F1404" s="78"/>
      <c r="G1404" s="78"/>
      <c r="H1404" s="78"/>
      <c r="I1404" s="78"/>
      <c r="J1404" s="68"/>
      <c r="K1404" s="73"/>
      <c r="L1404" s="73"/>
      <c r="M1404" s="72"/>
    </row>
    <row r="1405" spans="1:18" ht="13.5" customHeight="1">
      <c r="C1405" s="594" t="s">
        <v>844</v>
      </c>
      <c r="D1405" s="595"/>
      <c r="E1405" s="595"/>
      <c r="F1405" s="592" t="s">
        <v>471</v>
      </c>
      <c r="G1405" s="593"/>
      <c r="H1405" s="593"/>
      <c r="I1405" s="593"/>
      <c r="J1405" s="593"/>
      <c r="K1405" s="593"/>
      <c r="L1405" s="593"/>
      <c r="M1405" s="593"/>
      <c r="N1405" s="593"/>
    </row>
    <row r="1406" spans="1:18" ht="13.5" customHeight="1">
      <c r="C1406" s="592" t="s">
        <v>846</v>
      </c>
      <c r="D1406" s="612"/>
      <c r="E1406" s="31"/>
      <c r="F1406" s="31"/>
      <c r="G1406" s="31"/>
      <c r="H1406" s="31"/>
      <c r="I1406" s="79"/>
      <c r="J1406" s="148" t="s">
        <v>472</v>
      </c>
      <c r="K1406" s="31"/>
      <c r="L1406" s="31"/>
      <c r="M1406" s="64"/>
    </row>
  </sheetData>
  <mergeCells count="458">
    <mergeCell ref="D885:D898"/>
    <mergeCell ref="D864:D877"/>
    <mergeCell ref="D850:D863"/>
    <mergeCell ref="D836:D849"/>
    <mergeCell ref="D815:D828"/>
    <mergeCell ref="D766:D793"/>
    <mergeCell ref="B997:B1010"/>
    <mergeCell ref="B983:B989"/>
    <mergeCell ref="C983:C989"/>
    <mergeCell ref="C885:C898"/>
    <mergeCell ref="B885:B898"/>
    <mergeCell ref="C899:C912"/>
    <mergeCell ref="B899:B912"/>
    <mergeCell ref="C913:C926"/>
    <mergeCell ref="B913:B926"/>
    <mergeCell ref="C927:C940"/>
    <mergeCell ref="B927:B940"/>
    <mergeCell ref="C941:C954"/>
    <mergeCell ref="B941:B954"/>
    <mergeCell ref="B990:B996"/>
    <mergeCell ref="C850:C863"/>
    <mergeCell ref="B850:B863"/>
    <mergeCell ref="C864:C877"/>
    <mergeCell ref="B864:B877"/>
    <mergeCell ref="B1172:B1178"/>
    <mergeCell ref="C1144:C1150"/>
    <mergeCell ref="C1151:C1157"/>
    <mergeCell ref="C1165:C1171"/>
    <mergeCell ref="C1179:C1185"/>
    <mergeCell ref="C801:C814"/>
    <mergeCell ref="C955:C968"/>
    <mergeCell ref="B955:B968"/>
    <mergeCell ref="C969:C982"/>
    <mergeCell ref="B969:B982"/>
    <mergeCell ref="B829:B835"/>
    <mergeCell ref="B1011:B1038"/>
    <mergeCell ref="C1039:C1080"/>
    <mergeCell ref="B1039:B1080"/>
    <mergeCell ref="C1011:C1038"/>
    <mergeCell ref="B801:B814"/>
    <mergeCell ref="B815:B828"/>
    <mergeCell ref="C836:C849"/>
    <mergeCell ref="B836:B849"/>
    <mergeCell ref="C829:C835"/>
    <mergeCell ref="B1242:B1248"/>
    <mergeCell ref="D1354:D1360"/>
    <mergeCell ref="B1235:B1241"/>
    <mergeCell ref="C1228:C1234"/>
    <mergeCell ref="C1256:C1262"/>
    <mergeCell ref="B1256:B1262"/>
    <mergeCell ref="D1018:D1024"/>
    <mergeCell ref="D1004:D1010"/>
    <mergeCell ref="C997:C1010"/>
    <mergeCell ref="B1347:B1353"/>
    <mergeCell ref="C1340:C1346"/>
    <mergeCell ref="C1081:C1108"/>
    <mergeCell ref="B1081:B1108"/>
    <mergeCell ref="C1109:C1129"/>
    <mergeCell ref="B1109:B1129"/>
    <mergeCell ref="C1186:C1213"/>
    <mergeCell ref="B1186:B1213"/>
    <mergeCell ref="B1158:B1164"/>
    <mergeCell ref="B1137:B1143"/>
    <mergeCell ref="B1130:B1136"/>
    <mergeCell ref="B1165:B1171"/>
    <mergeCell ref="B1179:B1185"/>
    <mergeCell ref="B1144:B1150"/>
    <mergeCell ref="B1151:B1157"/>
    <mergeCell ref="R1249:R1255"/>
    <mergeCell ref="R1214:R1220"/>
    <mergeCell ref="R1130:R1136"/>
    <mergeCell ref="B1382:B1388"/>
    <mergeCell ref="B1368:B1374"/>
    <mergeCell ref="C1368:C1374"/>
    <mergeCell ref="D1368:D1374"/>
    <mergeCell ref="B1375:B1381"/>
    <mergeCell ref="C1375:C1381"/>
    <mergeCell ref="D1375:D1381"/>
    <mergeCell ref="C1298:C1339"/>
    <mergeCell ref="B1298:B1339"/>
    <mergeCell ref="R1354:R1360"/>
    <mergeCell ref="B1361:B1367"/>
    <mergeCell ref="C1361:C1367"/>
    <mergeCell ref="D1361:D1367"/>
    <mergeCell ref="C1242:C1248"/>
    <mergeCell ref="B1221:B1227"/>
    <mergeCell ref="B1228:B1234"/>
    <mergeCell ref="D1235:D1241"/>
    <mergeCell ref="R1291:R1297"/>
    <mergeCell ref="B1249:B1255"/>
    <mergeCell ref="C1249:C1255"/>
    <mergeCell ref="C1221:C1227"/>
    <mergeCell ref="R1137:R1143"/>
    <mergeCell ref="R1165:R1171"/>
    <mergeCell ref="R1179:R1185"/>
    <mergeCell ref="R1221:R1227"/>
    <mergeCell ref="R1235:R1241"/>
    <mergeCell ref="C1214:C1220"/>
    <mergeCell ref="D1193:D1199"/>
    <mergeCell ref="D1116:D1122"/>
    <mergeCell ref="D1186:D1192"/>
    <mergeCell ref="D1151:D1157"/>
    <mergeCell ref="D1144:D1150"/>
    <mergeCell ref="D1179:D1185"/>
    <mergeCell ref="D1165:D1171"/>
    <mergeCell ref="D1172:D1178"/>
    <mergeCell ref="D1158:D1164"/>
    <mergeCell ref="D990:D996"/>
    <mergeCell ref="D1039:D1045"/>
    <mergeCell ref="B507:B513"/>
    <mergeCell ref="B598:B604"/>
    <mergeCell ref="C528:C534"/>
    <mergeCell ref="B465:B471"/>
    <mergeCell ref="C465:C471"/>
    <mergeCell ref="B479:B485"/>
    <mergeCell ref="D591:D597"/>
    <mergeCell ref="C598:C604"/>
    <mergeCell ref="D605:D611"/>
    <mergeCell ref="D598:D604"/>
    <mergeCell ref="C542:C569"/>
    <mergeCell ref="B542:B569"/>
    <mergeCell ref="B570:B583"/>
    <mergeCell ref="B605:B611"/>
    <mergeCell ref="D997:D1003"/>
    <mergeCell ref="D962:D968"/>
    <mergeCell ref="D948:D954"/>
    <mergeCell ref="D955:D961"/>
    <mergeCell ref="D941:D947"/>
    <mergeCell ref="D913:D926"/>
    <mergeCell ref="D927:D940"/>
    <mergeCell ref="D899:D912"/>
    <mergeCell ref="R1396:R1402"/>
    <mergeCell ref="D829:D835"/>
    <mergeCell ref="B759:B765"/>
    <mergeCell ref="B878:B884"/>
    <mergeCell ref="B1214:B1220"/>
    <mergeCell ref="D752:D758"/>
    <mergeCell ref="R1340:R1346"/>
    <mergeCell ref="D1067:D1073"/>
    <mergeCell ref="D1102:D1108"/>
    <mergeCell ref="C794:C800"/>
    <mergeCell ref="D794:D800"/>
    <mergeCell ref="C878:C884"/>
    <mergeCell ref="C1172:C1178"/>
    <mergeCell ref="D1053:D1059"/>
    <mergeCell ref="D1060:D1066"/>
    <mergeCell ref="D1130:D1136"/>
    <mergeCell ref="C1158:C1164"/>
    <mergeCell ref="C1130:C1136"/>
    <mergeCell ref="C1396:C1402"/>
    <mergeCell ref="D1291:D1297"/>
    <mergeCell ref="B1291:B1297"/>
    <mergeCell ref="C1291:C1297"/>
    <mergeCell ref="B1340:B1346"/>
    <mergeCell ref="D976:D982"/>
    <mergeCell ref="P1:R1"/>
    <mergeCell ref="P2:R2"/>
    <mergeCell ref="N8:O8"/>
    <mergeCell ref="H7:O7"/>
    <mergeCell ref="H8:I8"/>
    <mergeCell ref="R7:R9"/>
    <mergeCell ref="B3:R3"/>
    <mergeCell ref="P7:Q8"/>
    <mergeCell ref="J8:K8"/>
    <mergeCell ref="L8:M8"/>
    <mergeCell ref="B7:B9"/>
    <mergeCell ref="D7:D9"/>
    <mergeCell ref="E7:E9"/>
    <mergeCell ref="F7:G8"/>
    <mergeCell ref="C7:C9"/>
    <mergeCell ref="F4:I4"/>
    <mergeCell ref="C353:C359"/>
    <mergeCell ref="B304:B310"/>
    <mergeCell ref="C304:C310"/>
    <mergeCell ref="B367:B373"/>
    <mergeCell ref="B402:B408"/>
    <mergeCell ref="C479:C485"/>
    <mergeCell ref="B472:B478"/>
    <mergeCell ref="C472:C478"/>
    <mergeCell ref="B437:B443"/>
    <mergeCell ref="B416:B422"/>
    <mergeCell ref="C423:C429"/>
    <mergeCell ref="B395:B401"/>
    <mergeCell ref="B374:B394"/>
    <mergeCell ref="B444:B464"/>
    <mergeCell ref="B423:B429"/>
    <mergeCell ref="B430:B436"/>
    <mergeCell ref="B409:B415"/>
    <mergeCell ref="B332:B345"/>
    <mergeCell ref="C437:C443"/>
    <mergeCell ref="C430:C436"/>
    <mergeCell ref="B311:B317"/>
    <mergeCell ref="C311:C317"/>
    <mergeCell ref="C17:C23"/>
    <mergeCell ref="C178:C184"/>
    <mergeCell ref="B115:B121"/>
    <mergeCell ref="B122:B128"/>
    <mergeCell ref="C115:C121"/>
    <mergeCell ref="B157:B163"/>
    <mergeCell ref="C157:C163"/>
    <mergeCell ref="B185:B191"/>
    <mergeCell ref="C185:C191"/>
    <mergeCell ref="B164:B170"/>
    <mergeCell ref="C164:C170"/>
    <mergeCell ref="B59:B65"/>
    <mergeCell ref="C31:C37"/>
    <mergeCell ref="B31:B37"/>
    <mergeCell ref="C129:C135"/>
    <mergeCell ref="C73:C114"/>
    <mergeCell ref="D129:D135"/>
    <mergeCell ref="B318:B324"/>
    <mergeCell ref="C325:C331"/>
    <mergeCell ref="B178:B184"/>
    <mergeCell ref="C122:C128"/>
    <mergeCell ref="B129:B135"/>
    <mergeCell ref="C136:C142"/>
    <mergeCell ref="B136:B142"/>
    <mergeCell ref="B171:B177"/>
    <mergeCell ref="C171:C177"/>
    <mergeCell ref="C192:C198"/>
    <mergeCell ref="C220:C226"/>
    <mergeCell ref="C318:C324"/>
    <mergeCell ref="C255:C289"/>
    <mergeCell ref="B255:B289"/>
    <mergeCell ref="C290:C303"/>
    <mergeCell ref="B290:B303"/>
    <mergeCell ref="B143:B156"/>
    <mergeCell ref="C143:C156"/>
    <mergeCell ref="B325:B331"/>
    <mergeCell ref="C241:C247"/>
    <mergeCell ref="B192:B198"/>
    <mergeCell ref="B241:B247"/>
    <mergeCell ref="B220:B226"/>
    <mergeCell ref="B1354:B1360"/>
    <mergeCell ref="C1354:C1360"/>
    <mergeCell ref="B1389:B1395"/>
    <mergeCell ref="C1389:C1395"/>
    <mergeCell ref="B10:B16"/>
    <mergeCell ref="C10:C16"/>
    <mergeCell ref="D52:D58"/>
    <mergeCell ref="D59:D65"/>
    <mergeCell ref="D66:D72"/>
    <mergeCell ref="D10:D16"/>
    <mergeCell ref="D17:D23"/>
    <mergeCell ref="B17:B23"/>
    <mergeCell ref="B52:B58"/>
    <mergeCell ref="C52:C58"/>
    <mergeCell ref="C59:C65"/>
    <mergeCell ref="C66:C72"/>
    <mergeCell ref="C38:C51"/>
    <mergeCell ref="B38:B51"/>
    <mergeCell ref="B73:B114"/>
    <mergeCell ref="D24:D30"/>
    <mergeCell ref="D31:D37"/>
    <mergeCell ref="B66:B72"/>
    <mergeCell ref="C24:C30"/>
    <mergeCell ref="B24:B30"/>
    <mergeCell ref="D1011:D1017"/>
    <mergeCell ref="D983:D989"/>
    <mergeCell ref="C1406:D1406"/>
    <mergeCell ref="D1200:D1206"/>
    <mergeCell ref="D1207:D1213"/>
    <mergeCell ref="C1403:K1403"/>
    <mergeCell ref="C1405:E1405"/>
    <mergeCell ref="F1405:N1405"/>
    <mergeCell ref="D1214:D1220"/>
    <mergeCell ref="D1221:D1227"/>
    <mergeCell ref="D1228:D1234"/>
    <mergeCell ref="C1235:C1241"/>
    <mergeCell ref="D1242:D1248"/>
    <mergeCell ref="D1249:D1255"/>
    <mergeCell ref="C1382:C1388"/>
    <mergeCell ref="D1382:D1388"/>
    <mergeCell ref="D1270:D1276"/>
    <mergeCell ref="D1389:D1395"/>
    <mergeCell ref="C1347:C1353"/>
    <mergeCell ref="D1340:D1346"/>
    <mergeCell ref="D1347:D1353"/>
    <mergeCell ref="C1263:C1290"/>
    <mergeCell ref="D1046:D1052"/>
    <mergeCell ref="C990:C996"/>
    <mergeCell ref="D430:D436"/>
    <mergeCell ref="B1396:B1402"/>
    <mergeCell ref="D1396:D1402"/>
    <mergeCell ref="D1256:D1262"/>
    <mergeCell ref="D1263:D1269"/>
    <mergeCell ref="D164:D170"/>
    <mergeCell ref="C1137:C1143"/>
    <mergeCell ref="D1095:D1101"/>
    <mergeCell ref="D1137:D1143"/>
    <mergeCell ref="D1088:D1094"/>
    <mergeCell ref="D1081:D1087"/>
    <mergeCell ref="D1123:D1129"/>
    <mergeCell ref="D969:D975"/>
    <mergeCell ref="C507:C513"/>
    <mergeCell ref="C605:C611"/>
    <mergeCell ref="C619:C674"/>
    <mergeCell ref="C675:C688"/>
    <mergeCell ref="D367:D373"/>
    <mergeCell ref="C409:C415"/>
    <mergeCell ref="C486:C492"/>
    <mergeCell ref="C332:C345"/>
    <mergeCell ref="D1025:D1031"/>
    <mergeCell ref="D1032:D1038"/>
    <mergeCell ref="B766:B793"/>
    <mergeCell ref="D122:D128"/>
    <mergeCell ref="D801:D807"/>
    <mergeCell ref="R990:R996"/>
    <mergeCell ref="C612:C618"/>
    <mergeCell ref="D612:D618"/>
    <mergeCell ref="C724:C730"/>
    <mergeCell ref="D423:D429"/>
    <mergeCell ref="D486:D492"/>
    <mergeCell ref="D304:D310"/>
    <mergeCell ref="R402:R408"/>
    <mergeCell ref="D479:D485"/>
    <mergeCell ref="D472:D478"/>
    <mergeCell ref="D409:D415"/>
    <mergeCell ref="D416:D422"/>
    <mergeCell ref="D402:D408"/>
    <mergeCell ref="D395:D401"/>
    <mergeCell ref="D437:D443"/>
    <mergeCell ref="R318:R324"/>
    <mergeCell ref="R325:R331"/>
    <mergeCell ref="C416:C422"/>
    <mergeCell ref="C395:C401"/>
    <mergeCell ref="C402:C408"/>
    <mergeCell ref="C374:C394"/>
    <mergeCell ref="C444:C464"/>
    <mergeCell ref="R10:R16"/>
    <mergeCell ref="R17:R23"/>
    <mergeCell ref="R52:R58"/>
    <mergeCell ref="R66:R72"/>
    <mergeCell ref="R115:R121"/>
    <mergeCell ref="R122:R128"/>
    <mergeCell ref="R129:R135"/>
    <mergeCell ref="R465:R471"/>
    <mergeCell ref="R164:R170"/>
    <mergeCell ref="R192:R198"/>
    <mergeCell ref="R220:R226"/>
    <mergeCell ref="R367:R373"/>
    <mergeCell ref="R395:R401"/>
    <mergeCell ref="R423:R429"/>
    <mergeCell ref="R437:R443"/>
    <mergeCell ref="R304:R310"/>
    <mergeCell ref="R759:R765"/>
    <mergeCell ref="C759:C765"/>
    <mergeCell ref="D444:D464"/>
    <mergeCell ref="D808:D814"/>
    <mergeCell ref="D759:D765"/>
    <mergeCell ref="C731:C737"/>
    <mergeCell ref="C738:C751"/>
    <mergeCell ref="D738:D751"/>
    <mergeCell ref="C815:C828"/>
    <mergeCell ref="D689:D716"/>
    <mergeCell ref="D528:D534"/>
    <mergeCell ref="D507:D513"/>
    <mergeCell ref="D584:D590"/>
    <mergeCell ref="D535:D541"/>
    <mergeCell ref="D521:D527"/>
    <mergeCell ref="D619:D674"/>
    <mergeCell ref="C521:C527"/>
    <mergeCell ref="C584:C590"/>
    <mergeCell ref="R752:R758"/>
    <mergeCell ref="C717:C723"/>
    <mergeCell ref="C689:C716"/>
    <mergeCell ref="C766:C793"/>
    <mergeCell ref="D717:D723"/>
    <mergeCell ref="D542:D569"/>
    <mergeCell ref="D570:D583"/>
    <mergeCell ref="B675:B688"/>
    <mergeCell ref="D465:D471"/>
    <mergeCell ref="B612:B618"/>
    <mergeCell ref="B619:B674"/>
    <mergeCell ref="D675:D688"/>
    <mergeCell ref="B591:B597"/>
    <mergeCell ref="C591:C597"/>
    <mergeCell ref="B514:B520"/>
    <mergeCell ref="C514:C520"/>
    <mergeCell ref="D514:D520"/>
    <mergeCell ref="B486:B492"/>
    <mergeCell ref="B528:B534"/>
    <mergeCell ref="C535:C541"/>
    <mergeCell ref="B584:B590"/>
    <mergeCell ref="B535:B541"/>
    <mergeCell ref="C570:C583"/>
    <mergeCell ref="D311:D317"/>
    <mergeCell ref="B717:B723"/>
    <mergeCell ref="B731:B737"/>
    <mergeCell ref="R612:R618"/>
    <mergeCell ref="R724:R730"/>
    <mergeCell ref="R479:R485"/>
    <mergeCell ref="R486:R492"/>
    <mergeCell ref="R507:R513"/>
    <mergeCell ref="R528:R534"/>
    <mergeCell ref="R584:R590"/>
    <mergeCell ref="R521:R527"/>
    <mergeCell ref="B353:B359"/>
    <mergeCell ref="C346:C352"/>
    <mergeCell ref="B346:B352"/>
    <mergeCell ref="D318:D324"/>
    <mergeCell ref="D325:D331"/>
    <mergeCell ref="D724:D730"/>
    <mergeCell ref="D731:D737"/>
    <mergeCell ref="B521:B527"/>
    <mergeCell ref="B360:B366"/>
    <mergeCell ref="C360:C366"/>
    <mergeCell ref="B493:B506"/>
    <mergeCell ref="C493:C506"/>
    <mergeCell ref="D493:D506"/>
    <mergeCell ref="D1109:D1115"/>
    <mergeCell ref="D1074:D1080"/>
    <mergeCell ref="B199:B205"/>
    <mergeCell ref="C199:C205"/>
    <mergeCell ref="D199:D205"/>
    <mergeCell ref="B248:B254"/>
    <mergeCell ref="C248:C254"/>
    <mergeCell ref="D248:D254"/>
    <mergeCell ref="D206:D212"/>
    <mergeCell ref="B227:B233"/>
    <mergeCell ref="C227:C233"/>
    <mergeCell ref="D227:D233"/>
    <mergeCell ref="B234:B240"/>
    <mergeCell ref="C234:C240"/>
    <mergeCell ref="D234:D240"/>
    <mergeCell ref="C206:C219"/>
    <mergeCell ref="B206:B219"/>
    <mergeCell ref="C752:C758"/>
    <mergeCell ref="B752:B758"/>
    <mergeCell ref="B724:B730"/>
    <mergeCell ref="B738:B751"/>
    <mergeCell ref="B794:B800"/>
    <mergeCell ref="D360:D366"/>
    <mergeCell ref="B689:B716"/>
    <mergeCell ref="B1263:B1290"/>
    <mergeCell ref="D1277:D1290"/>
    <mergeCell ref="D1298:D1339"/>
    <mergeCell ref="D143:D156"/>
    <mergeCell ref="D73:D114"/>
    <mergeCell ref="D38:D51"/>
    <mergeCell ref="D255:D289"/>
    <mergeCell ref="D290:D303"/>
    <mergeCell ref="D332:D345"/>
    <mergeCell ref="D374:D394"/>
    <mergeCell ref="C367:C373"/>
    <mergeCell ref="D220:D226"/>
    <mergeCell ref="D241:D247"/>
    <mergeCell ref="D178:D184"/>
    <mergeCell ref="D136:D142"/>
    <mergeCell ref="D157:D163"/>
    <mergeCell ref="D115:D121"/>
    <mergeCell ref="D185:D191"/>
    <mergeCell ref="D213:D219"/>
    <mergeCell ref="D192:D198"/>
    <mergeCell ref="D171:D177"/>
    <mergeCell ref="D353:D359"/>
    <mergeCell ref="D346:D352"/>
    <mergeCell ref="D878:D884"/>
  </mergeCells>
  <phoneticPr fontId="1" type="noConversion"/>
  <pageMargins left="0.59055118110236227" right="0.39370078740157483" top="0.19685039370078741" bottom="0.19685039370078741" header="0.31496062992125984" footer="0.31496062992125984"/>
  <pageSetup paperSize="9" scale="45" orientation="landscape" r:id="rId1"/>
  <rowBreaks count="1" manualBreakCount="1">
    <brk id="9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23"/>
  <sheetViews>
    <sheetView view="pageBreakPreview" zoomScale="70" zoomScaleSheetLayoutView="70" workbookViewId="0">
      <selection activeCell="M13" sqref="M13"/>
    </sheetView>
  </sheetViews>
  <sheetFormatPr defaultRowHeight="12.75"/>
  <cols>
    <col min="1" max="1" width="5.85546875" style="2" customWidth="1"/>
    <col min="2" max="2" width="18.85546875" style="2" customWidth="1"/>
    <col min="3" max="3" width="10.7109375" style="2" customWidth="1"/>
    <col min="4" max="4" width="11.5703125" style="2" customWidth="1"/>
    <col min="5" max="5" width="12.5703125" style="2" customWidth="1"/>
    <col min="6" max="6" width="8.7109375" style="2" customWidth="1"/>
    <col min="7" max="7" width="9.140625" style="2"/>
    <col min="8" max="8" width="9.5703125" style="2" customWidth="1"/>
    <col min="9" max="16384" width="9.140625" style="2"/>
  </cols>
  <sheetData>
    <row r="1" spans="1:16" ht="18" customHeight="1">
      <c r="K1" s="893" t="s">
        <v>36</v>
      </c>
      <c r="L1" s="893"/>
      <c r="M1" s="893"/>
      <c r="N1" s="893"/>
      <c r="O1" s="895"/>
      <c r="P1" s="895"/>
    </row>
    <row r="2" spans="1:16" ht="60.75" customHeight="1">
      <c r="K2" s="894" t="s">
        <v>74</v>
      </c>
      <c r="L2" s="894"/>
      <c r="M2" s="894"/>
      <c r="N2" s="894"/>
      <c r="O2" s="894"/>
      <c r="P2" s="894"/>
    </row>
    <row r="3" spans="1:16" ht="6.75" customHeight="1">
      <c r="O3" s="4"/>
      <c r="P3" s="4"/>
    </row>
    <row r="4" spans="1:16" ht="39.75" customHeight="1">
      <c r="A4" s="896" t="s">
        <v>75</v>
      </c>
      <c r="B4" s="896"/>
      <c r="C4" s="896"/>
      <c r="D4" s="896"/>
      <c r="E4" s="896"/>
      <c r="F4" s="896"/>
      <c r="G4" s="896"/>
      <c r="H4" s="896"/>
      <c r="I4" s="896"/>
      <c r="J4" s="896"/>
      <c r="K4" s="896"/>
      <c r="L4" s="896"/>
      <c r="M4" s="896"/>
      <c r="N4" s="896"/>
      <c r="O4" s="896"/>
      <c r="P4" s="896"/>
    </row>
    <row r="5" spans="1:16" ht="18.600000000000001" customHeight="1">
      <c r="A5" s="897" t="s">
        <v>55</v>
      </c>
      <c r="B5" s="897"/>
      <c r="C5" s="897"/>
      <c r="D5" s="897"/>
      <c r="E5" s="897"/>
      <c r="F5" s="897"/>
      <c r="G5" s="897"/>
      <c r="H5" s="897"/>
      <c r="I5" s="897"/>
      <c r="J5" s="897"/>
      <c r="K5" s="897"/>
      <c r="L5" s="897"/>
      <c r="M5" s="897"/>
      <c r="N5" s="897"/>
      <c r="O5" s="897"/>
      <c r="P5" s="897"/>
    </row>
    <row r="6" spans="1:16" s="16" customFormat="1" ht="13.5" customHeight="1">
      <c r="F6" s="898" t="s">
        <v>62</v>
      </c>
      <c r="G6" s="899"/>
    </row>
    <row r="7" spans="1:16" ht="18.75" customHeight="1">
      <c r="O7" s="2" t="s">
        <v>9</v>
      </c>
    </row>
    <row r="8" spans="1:16" customFormat="1" ht="34.15" customHeight="1">
      <c r="A8" s="885" t="s">
        <v>37</v>
      </c>
      <c r="B8" s="885" t="s">
        <v>38</v>
      </c>
      <c r="C8" s="885" t="s">
        <v>39</v>
      </c>
      <c r="D8" s="885" t="s">
        <v>65</v>
      </c>
      <c r="E8" s="885" t="s">
        <v>56</v>
      </c>
      <c r="F8" s="885" t="s">
        <v>57</v>
      </c>
      <c r="G8" s="887"/>
      <c r="H8" s="885" t="s">
        <v>40</v>
      </c>
      <c r="I8" s="885"/>
      <c r="J8" s="885"/>
      <c r="K8" s="885"/>
      <c r="L8" s="885"/>
      <c r="M8" s="885"/>
      <c r="N8" s="888" t="s">
        <v>63</v>
      </c>
      <c r="O8" s="889"/>
      <c r="P8" s="890"/>
    </row>
    <row r="9" spans="1:16" customFormat="1" ht="61.9" customHeight="1">
      <c r="A9" s="885"/>
      <c r="B9" s="885"/>
      <c r="C9" s="885"/>
      <c r="D9" s="885"/>
      <c r="E9" s="885"/>
      <c r="F9" s="887"/>
      <c r="G9" s="887"/>
      <c r="H9" s="885"/>
      <c r="I9" s="885"/>
      <c r="J9" s="885"/>
      <c r="K9" s="885"/>
      <c r="L9" s="885"/>
      <c r="M9" s="885"/>
      <c r="N9" s="891" t="s">
        <v>64</v>
      </c>
      <c r="O9" s="892"/>
      <c r="P9" s="18"/>
    </row>
    <row r="10" spans="1:16" customFormat="1" ht="88.9" customHeight="1">
      <c r="A10" s="886"/>
      <c r="B10" s="886"/>
      <c r="C10" s="886"/>
      <c r="D10" s="886"/>
      <c r="E10" s="886"/>
      <c r="F10" s="10" t="s">
        <v>41</v>
      </c>
      <c r="G10" s="9" t="s">
        <v>42</v>
      </c>
      <c r="H10" s="10" t="s">
        <v>43</v>
      </c>
      <c r="I10" s="10" t="s">
        <v>58</v>
      </c>
      <c r="J10" s="10" t="s">
        <v>70</v>
      </c>
      <c r="K10" s="10" t="s">
        <v>44</v>
      </c>
      <c r="L10" s="10" t="s">
        <v>76</v>
      </c>
      <c r="M10" s="10" t="s">
        <v>45</v>
      </c>
      <c r="N10" s="10" t="s">
        <v>46</v>
      </c>
      <c r="O10" s="10" t="s">
        <v>70</v>
      </c>
      <c r="P10" s="10" t="s">
        <v>77</v>
      </c>
    </row>
    <row r="11" spans="1:16" ht="15" customHeight="1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7</v>
      </c>
      <c r="G11" s="11">
        <v>8</v>
      </c>
      <c r="H11" s="11">
        <v>9</v>
      </c>
      <c r="I11" s="11">
        <v>10</v>
      </c>
      <c r="J11" s="11">
        <v>11</v>
      </c>
      <c r="K11" s="11">
        <v>12</v>
      </c>
      <c r="L11" s="11">
        <v>13</v>
      </c>
      <c r="M11" s="11">
        <v>14</v>
      </c>
      <c r="N11" s="11">
        <v>15</v>
      </c>
      <c r="O11" s="11">
        <v>16</v>
      </c>
      <c r="P11" s="11">
        <v>17</v>
      </c>
    </row>
    <row r="12" spans="1:16" ht="19.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8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8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9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8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9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20.2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9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39.75" customHeight="1">
      <c r="A20" s="12"/>
      <c r="B20" s="17" t="s">
        <v>16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36" customHeight="1">
      <c r="A21" s="13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5">
      <c r="A22" s="884" t="s">
        <v>10</v>
      </c>
      <c r="B22" s="884"/>
      <c r="C22" s="15"/>
      <c r="D22" s="15"/>
      <c r="G22" s="884" t="s">
        <v>53</v>
      </c>
      <c r="H22" s="884"/>
      <c r="I22" s="15"/>
      <c r="J22" s="15"/>
      <c r="K22" s="15"/>
      <c r="L22" s="15"/>
      <c r="M22" s="15"/>
      <c r="N22" s="15"/>
      <c r="O22" s="884" t="s">
        <v>59</v>
      </c>
      <c r="P22" s="884"/>
    </row>
    <row r="23" spans="1:16" s="3" customFormat="1" ht="15.75">
      <c r="A23" s="15"/>
      <c r="B23" s="6"/>
      <c r="C23" s="6"/>
      <c r="D23" s="6"/>
      <c r="G23" s="882" t="s">
        <v>51</v>
      </c>
      <c r="H23" s="883"/>
      <c r="I23" s="6"/>
      <c r="J23" s="6"/>
      <c r="K23" s="6"/>
      <c r="L23" s="6"/>
      <c r="M23" s="6"/>
      <c r="O23" s="882" t="s">
        <v>52</v>
      </c>
      <c r="P23" s="883"/>
    </row>
  </sheetData>
  <mergeCells count="20">
    <mergeCell ref="K1:N1"/>
    <mergeCell ref="K2:P2"/>
    <mergeCell ref="G22:H22"/>
    <mergeCell ref="A8:A10"/>
    <mergeCell ref="B8:B10"/>
    <mergeCell ref="C8:C10"/>
    <mergeCell ref="A22:B22"/>
    <mergeCell ref="O1:P1"/>
    <mergeCell ref="A4:P4"/>
    <mergeCell ref="A5:P5"/>
    <mergeCell ref="F6:G6"/>
    <mergeCell ref="G23:H23"/>
    <mergeCell ref="O22:P22"/>
    <mergeCell ref="O23:P23"/>
    <mergeCell ref="D8:D10"/>
    <mergeCell ref="E8:E10"/>
    <mergeCell ref="F8:G9"/>
    <mergeCell ref="N8:P8"/>
    <mergeCell ref="N9:O9"/>
    <mergeCell ref="H8:M9"/>
  </mergeCells>
  <phoneticPr fontId="1" type="noConversion"/>
  <pageMargins left="0.78740157480314965" right="0.78740157480314965" top="0.78740157480314965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10 показатели </vt:lpstr>
      <vt:lpstr>11 средства по кодам</vt:lpstr>
      <vt:lpstr>12 средства бюджет</vt:lpstr>
      <vt:lpstr>13 КАИП</vt:lpstr>
      <vt:lpstr>'10 показатели '!Область_печати</vt:lpstr>
      <vt:lpstr>'11 средства по кодам'!Область_печати</vt:lpstr>
      <vt:lpstr>'12 средства бюджет'!Область_печати</vt:lpstr>
      <vt:lpstr>'13 КАИП'!Область_печати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Админ Админов</cp:lastModifiedBy>
  <cp:lastPrinted>2018-02-27T05:46:23Z</cp:lastPrinted>
  <dcterms:created xsi:type="dcterms:W3CDTF">2007-07-17T01:27:34Z</dcterms:created>
  <dcterms:modified xsi:type="dcterms:W3CDTF">2018-03-28T02:54:36Z</dcterms:modified>
</cp:coreProperties>
</file>