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8415" windowHeight="675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E285" i="2"/>
  <c r="F284"/>
  <c r="F281"/>
  <c r="F11"/>
  <c r="F242"/>
  <c r="E244" s="1"/>
  <c r="F236"/>
  <c r="F238"/>
  <c r="F239"/>
  <c r="F269"/>
  <c r="F262"/>
  <c r="F263"/>
  <c r="F256"/>
  <c r="F270" l="1"/>
  <c r="E271" s="1"/>
  <c r="F254"/>
  <c r="F259" s="1"/>
  <c r="F250" l="1"/>
  <c r="F246"/>
  <c r="F251" s="1"/>
  <c r="E252" s="1"/>
  <c r="F90" l="1"/>
  <c r="F89"/>
  <c r="F91" s="1"/>
  <c r="F88"/>
  <c r="F98"/>
  <c r="F96"/>
  <c r="F95"/>
  <c r="F94"/>
  <c r="F85"/>
  <c r="E86" s="1"/>
  <c r="F83"/>
  <c r="F76"/>
  <c r="F77"/>
  <c r="F71"/>
  <c r="F72"/>
  <c r="F73"/>
  <c r="F74"/>
  <c r="F75"/>
  <c r="F70"/>
  <c r="F78"/>
  <c r="F66"/>
  <c r="F63"/>
  <c r="F64"/>
  <c r="F65"/>
  <c r="F62"/>
  <c r="F59"/>
  <c r="F58"/>
  <c r="F51"/>
  <c r="F50"/>
  <c r="F48"/>
  <c r="F41"/>
  <c r="F42"/>
  <c r="F43"/>
  <c r="F44"/>
  <c r="F40"/>
  <c r="F79" l="1"/>
  <c r="E80" s="1"/>
  <c r="F99"/>
  <c r="E100" s="1"/>
  <c r="E92"/>
  <c r="F45"/>
  <c r="E46" s="1"/>
  <c r="F67"/>
  <c r="E68" s="1"/>
  <c r="E60"/>
  <c r="F52"/>
  <c r="E53" s="1"/>
  <c r="F149" l="1"/>
  <c r="F152" s="1"/>
  <c r="F187"/>
  <c r="F181"/>
  <c r="F179"/>
  <c r="F180"/>
  <c r="F182"/>
  <c r="F173"/>
  <c r="F174"/>
  <c r="F175"/>
  <c r="F168"/>
  <c r="F169"/>
  <c r="E171" s="1"/>
  <c r="F151"/>
  <c r="F158"/>
  <c r="F157"/>
  <c r="F155"/>
  <c r="F156"/>
  <c r="F329"/>
  <c r="F325"/>
  <c r="F324"/>
  <c r="F322"/>
  <c r="F321"/>
  <c r="F320"/>
  <c r="F330" s="1"/>
  <c r="E331" s="1"/>
  <c r="F109"/>
  <c r="E111" s="1"/>
  <c r="F108"/>
  <c r="F128"/>
  <c r="F124"/>
  <c r="E126" s="1"/>
  <c r="F119"/>
  <c r="E121" s="1"/>
  <c r="F277"/>
  <c r="F298"/>
  <c r="F300"/>
  <c r="F299"/>
  <c r="F283"/>
  <c r="F282"/>
  <c r="F288"/>
  <c r="E290" s="1"/>
  <c r="F287"/>
  <c r="F294"/>
  <c r="F293"/>
  <c r="F295" s="1"/>
  <c r="F225"/>
  <c r="F274"/>
  <c r="F273"/>
  <c r="F301" l="1"/>
  <c r="E296"/>
  <c r="F176"/>
  <c r="E177" s="1"/>
  <c r="E153"/>
  <c r="E302"/>
  <c r="F278"/>
  <c r="E279" s="1"/>
  <c r="F183"/>
  <c r="E184" s="1"/>
  <c r="F159"/>
  <c r="E160" s="1"/>
  <c r="F206"/>
  <c r="F205"/>
  <c r="F232"/>
  <c r="F231"/>
  <c r="F229"/>
  <c r="F230"/>
  <c r="F233" l="1"/>
  <c r="E234" s="1"/>
  <c r="E207"/>
  <c r="F224"/>
  <c r="F223"/>
  <c r="F221"/>
  <c r="F217"/>
  <c r="F218"/>
  <c r="F220"/>
  <c r="F219"/>
  <c r="F216"/>
  <c r="F215"/>
  <c r="F214"/>
  <c r="F213"/>
  <c r="F212"/>
  <c r="F210"/>
  <c r="F209"/>
  <c r="F105"/>
  <c r="E106" s="1"/>
  <c r="F226" l="1"/>
  <c r="E227" s="1"/>
  <c r="F309"/>
  <c r="F310"/>
  <c r="F311"/>
  <c r="F312"/>
  <c r="F313"/>
  <c r="F314"/>
  <c r="F315"/>
  <c r="F316"/>
  <c r="F308"/>
  <c r="F305"/>
  <c r="F304"/>
  <c r="F24"/>
  <c r="F20"/>
  <c r="F25" s="1"/>
  <c r="F32"/>
  <c r="F31"/>
  <c r="E33" l="1"/>
  <c r="F317"/>
  <c r="E318" s="1"/>
  <c r="E26"/>
  <c r="F10"/>
  <c r="F12" s="1"/>
  <c r="E13" s="1"/>
  <c r="F15"/>
  <c r="F17" s="1"/>
  <c r="F16"/>
  <c r="F193"/>
  <c r="F194"/>
  <c r="F195"/>
  <c r="F196"/>
  <c r="F197"/>
  <c r="F192"/>
  <c r="E18" l="1"/>
  <c r="F198"/>
  <c r="E199" s="1"/>
</calcChain>
</file>

<file path=xl/comments1.xml><?xml version="1.0" encoding="utf-8"?>
<comments xmlns="http://schemas.openxmlformats.org/spreadsheetml/2006/main">
  <authors>
    <author>User7</author>
  </authors>
  <commentList>
    <comment ref="F22" authorId="0">
      <text>
        <r>
          <rPr>
            <b/>
            <sz val="8"/>
            <color indexed="81"/>
            <rFont val="Tahoma"/>
            <family val="2"/>
            <charset val="204"/>
          </rPr>
          <t>User7:</t>
        </r>
        <r>
          <rPr>
            <sz val="8"/>
            <color indexed="81"/>
            <rFont val="Tahoma"/>
            <family val="2"/>
            <charset val="204"/>
          </rPr>
          <t xml:space="preserve">
*</t>
        </r>
      </text>
    </comment>
    <comment ref="F118" authorId="0">
      <text>
        <r>
          <rPr>
            <b/>
            <sz val="8"/>
            <color indexed="81"/>
            <rFont val="Tahoma"/>
            <family val="2"/>
            <charset val="204"/>
          </rPr>
          <t>User7:</t>
        </r>
        <r>
          <rPr>
            <sz val="8"/>
            <color indexed="81"/>
            <rFont val="Tahoma"/>
            <family val="2"/>
            <charset val="204"/>
          </rPr>
          <t xml:space="preserve">
*</t>
        </r>
      </text>
    </comment>
    <comment ref="F129" authorId="0">
      <text>
        <r>
          <rPr>
            <b/>
            <sz val="8"/>
            <color indexed="81"/>
            <rFont val="Tahoma"/>
            <family val="2"/>
            <charset val="204"/>
          </rPr>
          <t>User7:</t>
        </r>
        <r>
          <rPr>
            <sz val="8"/>
            <color indexed="81"/>
            <rFont val="Tahoma"/>
            <family val="2"/>
            <charset val="204"/>
          </rPr>
          <t xml:space="preserve">
* не было финансирования</t>
        </r>
      </text>
    </comment>
    <comment ref="F186" authorId="0">
      <text>
        <r>
          <rPr>
            <b/>
            <sz val="8"/>
            <color indexed="81"/>
            <rFont val="Tahoma"/>
            <family val="2"/>
            <charset val="204"/>
          </rPr>
          <t>User7:</t>
        </r>
        <r>
          <rPr>
            <sz val="8"/>
            <color indexed="81"/>
            <rFont val="Tahoma"/>
            <family val="2"/>
            <charset val="204"/>
          </rPr>
          <t xml:space="preserve">
*
</t>
        </r>
      </text>
    </comment>
    <comment ref="F211" authorId="0">
      <text>
        <r>
          <rPr>
            <b/>
            <sz val="8"/>
            <color indexed="81"/>
            <rFont val="Tahoma"/>
            <family val="2"/>
            <charset val="204"/>
          </rPr>
          <t>User7:</t>
        </r>
        <r>
          <rPr>
            <sz val="8"/>
            <color indexed="81"/>
            <rFont val="Tahoma"/>
            <family val="2"/>
            <charset val="204"/>
          </rPr>
          <t xml:space="preserve">
*</t>
        </r>
      </text>
    </comment>
    <comment ref="F237" authorId="0">
      <text>
        <r>
          <rPr>
            <b/>
            <sz val="8"/>
            <color indexed="81"/>
            <rFont val="Tahoma"/>
            <family val="2"/>
            <charset val="204"/>
          </rPr>
          <t>User7:</t>
        </r>
        <r>
          <rPr>
            <sz val="8"/>
            <color indexed="81"/>
            <rFont val="Tahoma"/>
            <family val="2"/>
            <charset val="204"/>
          </rPr>
          <t xml:space="preserve">
*
</t>
        </r>
      </text>
    </comment>
    <comment ref="F240" authorId="0">
      <text>
        <r>
          <rPr>
            <b/>
            <sz val="8"/>
            <color indexed="81"/>
            <rFont val="Tahoma"/>
            <family val="2"/>
            <charset val="204"/>
          </rPr>
          <t>User7:</t>
        </r>
        <r>
          <rPr>
            <sz val="8"/>
            <color indexed="81"/>
            <rFont val="Tahoma"/>
            <family val="2"/>
            <charset val="204"/>
          </rPr>
          <t xml:space="preserve">
*
</t>
        </r>
      </text>
    </comment>
    <comment ref="F247" authorId="0">
      <text>
        <r>
          <rPr>
            <b/>
            <sz val="8"/>
            <color indexed="81"/>
            <rFont val="Tahoma"/>
            <family val="2"/>
            <charset val="204"/>
          </rPr>
          <t>User7:</t>
        </r>
        <r>
          <rPr>
            <sz val="8"/>
            <color indexed="81"/>
            <rFont val="Tahoma"/>
            <family val="2"/>
            <charset val="204"/>
          </rPr>
          <t xml:space="preserve">
*</t>
        </r>
      </text>
    </comment>
    <comment ref="F249" authorId="0">
      <text>
        <r>
          <rPr>
            <b/>
            <sz val="8"/>
            <color indexed="81"/>
            <rFont val="Tahoma"/>
            <family val="2"/>
            <charset val="204"/>
          </rPr>
          <t>User7:</t>
        </r>
        <r>
          <rPr>
            <sz val="8"/>
            <color indexed="81"/>
            <rFont val="Tahoma"/>
            <family val="2"/>
            <charset val="204"/>
          </rPr>
          <t xml:space="preserve">
*</t>
        </r>
      </text>
    </comment>
    <comment ref="F255" authorId="0">
      <text>
        <r>
          <rPr>
            <b/>
            <sz val="8"/>
            <color indexed="81"/>
            <rFont val="Tahoma"/>
            <family val="2"/>
            <charset val="204"/>
          </rPr>
          <t>User7:</t>
        </r>
        <r>
          <rPr>
            <sz val="8"/>
            <color indexed="81"/>
            <rFont val="Tahoma"/>
            <family val="2"/>
            <charset val="204"/>
          </rPr>
          <t xml:space="preserve">
отношение показателей</t>
        </r>
      </text>
    </comment>
    <comment ref="F257" authorId="0">
      <text>
        <r>
          <rPr>
            <b/>
            <sz val="8"/>
            <color indexed="81"/>
            <rFont val="Tahoma"/>
            <family val="2"/>
            <charset val="204"/>
          </rPr>
          <t>User7:</t>
        </r>
        <r>
          <rPr>
            <sz val="8"/>
            <color indexed="81"/>
            <rFont val="Tahoma"/>
            <family val="2"/>
            <charset val="204"/>
          </rPr>
          <t xml:space="preserve">
отношение факта к плану</t>
        </r>
      </text>
    </comment>
    <comment ref="F264" authorId="0">
      <text>
        <r>
          <rPr>
            <b/>
            <sz val="8"/>
            <color indexed="81"/>
            <rFont val="Tahoma"/>
            <family val="2"/>
            <charset val="204"/>
          </rPr>
          <t>User7:</t>
        </r>
        <r>
          <rPr>
            <sz val="8"/>
            <color indexed="81"/>
            <rFont val="Tahoma"/>
            <family val="2"/>
            <charset val="204"/>
          </rPr>
          <t xml:space="preserve">
*</t>
        </r>
      </text>
    </comment>
    <comment ref="F265" authorId="0">
      <text>
        <r>
          <rPr>
            <b/>
            <sz val="8"/>
            <color indexed="81"/>
            <rFont val="Tahoma"/>
            <family val="2"/>
            <charset val="204"/>
          </rPr>
          <t>User7:</t>
        </r>
        <r>
          <rPr>
            <sz val="8"/>
            <color indexed="81"/>
            <rFont val="Tahoma"/>
            <family val="2"/>
            <charset val="204"/>
          </rPr>
          <t xml:space="preserve">
*
</t>
        </r>
      </text>
    </comment>
    <comment ref="F275" authorId="0">
      <text>
        <r>
          <rPr>
            <b/>
            <sz val="8"/>
            <color indexed="81"/>
            <rFont val="Tahoma"/>
            <charset val="1"/>
          </rPr>
          <t>User7:</t>
        </r>
        <r>
          <rPr>
            <sz val="8"/>
            <color indexed="81"/>
            <rFont val="Tahoma"/>
            <charset val="1"/>
          </rPr>
          <t xml:space="preserve">
*</t>
        </r>
      </text>
    </comment>
    <comment ref="F292" authorId="0">
      <text>
        <r>
          <rPr>
            <b/>
            <sz val="8"/>
            <color indexed="81"/>
            <rFont val="Tahoma"/>
            <charset val="1"/>
          </rPr>
          <t>User7:</t>
        </r>
        <r>
          <rPr>
            <sz val="8"/>
            <color indexed="81"/>
            <rFont val="Tahoma"/>
            <charset val="1"/>
          </rPr>
          <t xml:space="preserve">
*</t>
        </r>
      </text>
    </comment>
    <comment ref="F306" authorId="0">
      <text>
        <r>
          <rPr>
            <b/>
            <sz val="8"/>
            <color indexed="81"/>
            <rFont val="Tahoma"/>
            <family val="2"/>
            <charset val="204"/>
          </rPr>
          <t>User7:</t>
        </r>
        <r>
          <rPr>
            <sz val="8"/>
            <color indexed="81"/>
            <rFont val="Tahoma"/>
            <family val="2"/>
            <charset val="204"/>
          </rPr>
          <t xml:space="preserve">
*
</t>
        </r>
      </text>
    </comment>
    <comment ref="F307" authorId="0">
      <text>
        <r>
          <rPr>
            <b/>
            <sz val="8"/>
            <color indexed="81"/>
            <rFont val="Tahoma"/>
            <family val="2"/>
            <charset val="204"/>
          </rPr>
          <t>User7:</t>
        </r>
        <r>
          <rPr>
            <sz val="8"/>
            <color indexed="81"/>
            <rFont val="Tahoma"/>
            <family val="2"/>
            <charset val="204"/>
          </rPr>
          <t xml:space="preserve">
*
</t>
        </r>
      </text>
    </comment>
  </commentList>
</comments>
</file>

<file path=xl/sharedStrings.xml><?xml version="1.0" encoding="utf-8"?>
<sst xmlns="http://schemas.openxmlformats.org/spreadsheetml/2006/main" count="699" uniqueCount="284">
  <si>
    <t>№ п/п</t>
  </si>
  <si>
    <t>Цель, задачи, показатели результативности</t>
  </si>
  <si>
    <t>план</t>
  </si>
  <si>
    <t>факт</t>
  </si>
  <si>
    <t>Ед. измере-ния</t>
  </si>
  <si>
    <t>%</t>
  </si>
  <si>
    <t>чел</t>
  </si>
  <si>
    <t>чел.</t>
  </si>
  <si>
    <t>ед</t>
  </si>
  <si>
    <t>шт</t>
  </si>
  <si>
    <t>1.1.</t>
  </si>
  <si>
    <t>1.2.</t>
  </si>
  <si>
    <t>1.3.</t>
  </si>
  <si>
    <t>1.4.</t>
  </si>
  <si>
    <t>2.1.</t>
  </si>
  <si>
    <t>2.2.</t>
  </si>
  <si>
    <t>2.3.</t>
  </si>
  <si>
    <t>2.4.</t>
  </si>
  <si>
    <t>3.1.</t>
  </si>
  <si>
    <t>3.2.</t>
  </si>
  <si>
    <t>руб</t>
  </si>
  <si>
    <t>показатель - удельный вес детей-инвалидов проживающих в семьях, получивших реабилитационные услуги в муниц.учреждениях соц.обслуживания населения, к общему числу детей-инвалидов, проживающих на территории района</t>
  </si>
  <si>
    <t>показатель - удельный вес обосновательнных жалоб на качествопредоставления услуг муниц.учреждениями</t>
  </si>
  <si>
    <t>не более 0,1</t>
  </si>
  <si>
    <t>показатель - количество созданых рабочих мест для несовершенолетних граждан</t>
  </si>
  <si>
    <t>показатель - количество несовершенолетних граждан, проживающих в Березовском районе, принявших участие в профильных палаточных лагерях</t>
  </si>
  <si>
    <t>показатель - количество молодых граждан, проживающих в Березовском райне, вовлеченных в добровольческую деятельность</t>
  </si>
  <si>
    <t>показатель - количество молодых граждан, вовлеченых в изучение истории Отечества</t>
  </si>
  <si>
    <t xml:space="preserve">показатель - доля молодых семей, получивших свидетельства о выделении социальных выплат на приобретение или строительство жилья и реализовавших свое право  на улучшение жилищных условий за счет средств   социальной выплаты, в общем количестве молодых  семей, получивших свидетельства о выделении социальной выплаты на приобретение или строительство жилья, - претендентов на получение социальной выплаты в текущем году на конец планируемого года </t>
  </si>
  <si>
    <t>показатель - количество граждан, ведущих личное подсобное хозяйство, осуществляющих привлечение кредитных ресуров</t>
  </si>
  <si>
    <t>показатель - снижение количества обращений граждан с укусами безнадзорных животных</t>
  </si>
  <si>
    <t>показатель - доля исполнительных бюджетных ассигнований, предусмотренных в программном виде</t>
  </si>
  <si>
    <t>показатель - единовременная пропускная способность</t>
  </si>
  <si>
    <t>показатель - численность лиц, систематически занимающихся физической культурой и спортом</t>
  </si>
  <si>
    <t>показатель - количество участников официальных физкультурных мероприятий и спортивных соревнований на территории Березовского района и Красноярского края, согласно календарным планам официальных физкультурных мероприятий и спортивных соревнований, проводимых на территории Березовского района Красноярского края</t>
  </si>
  <si>
    <t>8.1.</t>
  </si>
  <si>
    <t>8.2.</t>
  </si>
  <si>
    <t>5.1.</t>
  </si>
  <si>
    <t>5.2.</t>
  </si>
  <si>
    <t>4.1.</t>
  </si>
  <si>
    <t>4.2.</t>
  </si>
  <si>
    <t>4.3.</t>
  </si>
  <si>
    <t>показатель - оборот малых и средних предприятий</t>
  </si>
  <si>
    <t>показатель - количество субъектов малого и среднего предпринимательства получивших муниципальную поддержку</t>
  </si>
  <si>
    <t>показатель - количество созданных рабочих мест (включая вновь зарегистрированных индивидуальных предпринимателей) в секторе малого и среднего предпринимательства</t>
  </si>
  <si>
    <t xml:space="preserve">показатель - количество сохраненых рабочих мест </t>
  </si>
  <si>
    <t>показатель - объем привлеченных инвестиций</t>
  </si>
  <si>
    <t>показатель - удельный вес численности населения в возрасте 5-18 лет, охваченного образованием, в общей численности населения в возрасте 5-18 лет</t>
  </si>
  <si>
    <t>показатель - отношение численности детей в возрасте 3-7 лет, которым предоставлена возможность получать услуги дошкольного образования, к численности детей в вовзрасте 3-7 лет, скоректированной на численности детей в возрасте 5-7 лет, обучающих в школе, проживающих на территории Березовского района</t>
  </si>
  <si>
    <t>показатель - отношение среднего балла ЕГЭ (в расчете на 1 предмет) в 10% школ Красноярского края с лучшими показателями ЕГЭ к среднему баллу ЕГЭ (в расчете на 1 предмет) в 10% школ Красноярского края с худшими результатами ЕГЭ</t>
  </si>
  <si>
    <t>показатель - доля государственных (муниципальных) общеобразовательных организаций, соответствующих современным требованиям обучения, в общем количестве государственных (муниципальных) общеобразовательных организаций</t>
  </si>
  <si>
    <t>показатель - количество мест в дошкольных образовательных учреждениях муниципальной формы собственности, включая количество дошкольных мест в начальных школах-детских садах, филиалах дошкольных и общеобразовательных учреждений, в группах дошкольного образования при школах</t>
  </si>
  <si>
    <t>показатель - доля дошкольных образовантельных учреждений муниципальной формы собственности, здания которых находятся в аварийном состоянии или требуют капитального ремонта, в общем числе дошкольных образовательных учреждениях</t>
  </si>
  <si>
    <t>показатель - доля детей в возрасте от 1 до 6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от 1 до 6 лет</t>
  </si>
  <si>
    <t>показатель - удельный вес численности детей дошкольного возраста, посещающих негосударственные организации дошкольного образования, расположенных на территории Берёзовского района, предоставляющих услуги дошкольного образования, в общей численности детей, посещающих образовательные организации дошкольного образования, расположенные на территории Берёзовского района</t>
  </si>
  <si>
    <t>показатель - численность детей от 1 до 6 лет, состоящих на учете для определения в муниципальные дошкольные образовательные учреждения, на конец отчетного периода</t>
  </si>
  <si>
    <t>показатель - доля дневных общеобразовательных учреждений муниципальной формы собственности, здания которых находятся в аварийном состоянии или требуют капитального ремонта, в общем количестве дневных общеобразовательных учреждений муниципальной формы собственности</t>
  </si>
  <si>
    <t>показатель - доля дневных общеобразовательных учреждений муниципальной формы собственности, соответствующих современным требованиям обучения, в общей количестве дневных общеобразовательных учреждений муниципальной формы собственности</t>
  </si>
  <si>
    <t>показатель - доля общеобразовательных учреждений (с числом обучающихся более 50), в которых действуют управляющие советы</t>
  </si>
  <si>
    <t>показатель - доля выпускников государственных (муниципальных) общеобразовательных организаций, не сдавших единый государственный экзамен, в общей численности выпускников государственных (муниципальных) общеобразовательных организаций</t>
  </si>
  <si>
    <t>показатель - доля обучающихся в муниципальных общеобразовательных организациях, занимающихся во вторую (третью) смену, в общей численности обучающихся в муниципальных общеобразовательных организаций</t>
  </si>
  <si>
    <t>показатель - доля детей первой и второй групп здоровья в общей численности обучающихся в муниципальных общеобразовательных учреждениях</t>
  </si>
  <si>
    <t>показатель - доля выпускников дневных общеобразовательных учреждений муниципальной формы собственности, сдавших единый государственный экзамен по русскому языку и математике, в общей численности выпускников общеобразовательных учреждений муниципальной формы собственности, сдававших единый государственном экзамене по данным предметам</t>
  </si>
  <si>
    <t>показатель - охват детей в возрасте 5–18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5–18 лет)</t>
  </si>
  <si>
    <t>показатель - удельный вес муниципальных образований Красноярского края, в которых оценка деятельности организаций дополнительного образования детей,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организаций дополнительного образования детей, не менее чем 80 %  муниципальных образований Красноярского края</t>
  </si>
  <si>
    <t>показатель - доля оздоровленных детей школьного возраста</t>
  </si>
  <si>
    <t>показатель - своевременное доведение Главным распорядителем лимитов бюджетных обязательств до подведомственных учреждений, предусмотренных законом о бюджете за отчетный год в первоначальной редакции</t>
  </si>
  <si>
    <t>показатель - соблюдение сроков предоставления годовой бюджетной отчетности</t>
  </si>
  <si>
    <t>балл</t>
  </si>
  <si>
    <t>показатель - своевременность утверждения планов финансово-хозяйственной деятельности подведомственных Главному распорядителю учреждений на текущий финансовый год и плановый период в соответствии со  сроками, утвержденными органами исполнительной власти Березовского района, осуществляющими функции и полномочия учредителя</t>
  </si>
  <si>
    <t xml:space="preserve">показатель - минимальный размер бюджетной обеспеченности поселений Березовского района после выравнивания </t>
  </si>
  <si>
    <t>показатель - доля расходов обслуживания муниципального долга Березовского района в объеме расходов районного бюджета, за исключением объема расходов, которые осуществляются за счет субвенций, предоставляемых из бюджетов системы РФ</t>
  </si>
  <si>
    <t>показетель - соотношение количества вступивших в законную силу решений суда о признании предписания Финансового управления администрации Березовского района об устранении выявленных нарушений, в том числе о возмещении бюджетных средств, недействительными, к общему количеству предписаний, вынесенных по результатам контрольных мероприятий</t>
  </si>
  <si>
    <t>показатель - доля расходов районного бюджета, формируемых в рамках муниципальных программ Березовского района</t>
  </si>
  <si>
    <t>показатель - минимальный размер бюджетной обеспеченности поселений Березовского района после выравнивания</t>
  </si>
  <si>
    <t>показатель - количество муниципальных образований района, достигших суммарной оценки качества управления муниципальными финансами от 50 до 100 баллов (В соответствии с постановлением администрации Березовского района от 02.07.2013 № 1359 «Об утверждении порядка проведения мониторинга и оценки качества финансового менеджмента главных распорядителей бюджетных средств администрации Березовского района и методики оценки качества финансового менеджмента главных распорядителей бюджетных средств»)</t>
  </si>
  <si>
    <t>показатель - отсутствие в местных бюджетах просроченной кредиторской задолженности по выплате заработной платы с начислениями работникам бюджетной сферы и по исполнению обязательств перед гражданами</t>
  </si>
  <si>
    <t>показатель - отношение муниципального долга Березовского района к доходам районного бюджета за исключением безвозмездных поступлений</t>
  </si>
  <si>
    <t>показатель - отношение годовой суммы платежей на погашение и обслуживание муниципального долга Березовского района к доходам районного бюджета</t>
  </si>
  <si>
    <t>показатель - обеспечение исполнения расходных обязательств района (за исключением безвозмездных поступлений)</t>
  </si>
  <si>
    <t>показатель - соотношение количества фактически проведенных контрольных мероприятий к количеству запланированных</t>
  </si>
  <si>
    <t>показатель - соотношение количества вступивших в законную силу решений суда о признании предписания Финансового управления администрации Березовского района об устранении выявленных нарушений, в том числе о возмещении бюджетных средств, недействительными, к общему количеству предписаний, вынесенных по результатам контрольных мероприятий</t>
  </si>
  <si>
    <t>показатель - соотношение поступившей суммы администрируемых доходов районного бюджета в части денежных взысканий, налагаемых в возмещение ущерба, причиненного в результате незаконного или нецелевого использования бюджетных средств к плановому значению</t>
  </si>
  <si>
    <t>показатель - доля полученных заключений районного Совета депутатов, осуществляющего проведение внешней проверки проектов решений, касающихся принятия районного бюджета, а также утверждения отчета об его исполнении, подготавливаемых Финансовым управлением  (100% ежегодно)</t>
  </si>
  <si>
    <t>показатель - доля рассмотренных на постоянной комиссии районного Совета по финансам, бюджету, собственности, экономической и налоговой политики проектов решений, касающихся принятия районного бюджета, внесение в него изменений, а также утверждения отчета об его исполнении  (100% ежегодно)</t>
  </si>
  <si>
    <t>показатель - размещение на официальном сайте администрации Березовского района решения о районном бюджете на очередной финансовый год и плановый период  и  отчета об его исполнении</t>
  </si>
  <si>
    <t>9.1.</t>
  </si>
  <si>
    <t>9.2.</t>
  </si>
  <si>
    <t>9.3.</t>
  </si>
  <si>
    <t>показатель - доля убыточных оранизаций  жилищно-коммунального хозяйства</t>
  </si>
  <si>
    <t xml:space="preserve">показатель - доведение уровня возмещения населением затрат на предоставление жилищно-коммунальных услуг по установленным для населения тарифам </t>
  </si>
  <si>
    <t>10.1.</t>
  </si>
  <si>
    <t>10.2.</t>
  </si>
  <si>
    <t>10.3.</t>
  </si>
  <si>
    <t>10.4.</t>
  </si>
  <si>
    <t>8 (39175) 2-10-53</t>
  </si>
  <si>
    <t>показатель - удельный вес населения, учавствующего в платных культурно-досуговых мероприятиях, проводимых муниципальными учреждениями</t>
  </si>
  <si>
    <t>показатель - количество экземпляров новых поступлений в библиотечные фонды общедоступных библиотек на 1 тыс. человек населения</t>
  </si>
  <si>
    <t>экз</t>
  </si>
  <si>
    <t>показатель -доля экспонируемых предметов из числа предметов основного фонда</t>
  </si>
  <si>
    <t xml:space="preserve">количество детей, привлекаемых к участию в творческих мероприятиях </t>
  </si>
  <si>
    <t>показатель - процент экспонируемых предметов от чиста основого форна музея</t>
  </si>
  <si>
    <t>показатель - увеличение посещаемости музея</t>
  </si>
  <si>
    <t xml:space="preserve">показатель - среднее число книговыдач в расчёте на 1 тыс. человек населения </t>
  </si>
  <si>
    <t xml:space="preserve">показатель - ежегодная выплата Почетным гражданам района </t>
  </si>
  <si>
    <t xml:space="preserve">показатель - единовременная выплата гражданам в день присвоения гражданам </t>
  </si>
  <si>
    <t>показатель - выплата на погребение в случае смерти Почётного гражданина</t>
  </si>
  <si>
    <t>показатель - удельный вес населения, участвующего в платных культурно-досуговых мероприятиях, проводимых государственными (муниципальными) учреждениями культуры</t>
  </si>
  <si>
    <t>показатель - количество посетителей культурно-досуговых учреждений</t>
  </si>
  <si>
    <t xml:space="preserve">показатель - число клубных формирований на 1 тыс. человек населения </t>
  </si>
  <si>
    <t xml:space="preserve">показатель - число участников клубных формирований </t>
  </si>
  <si>
    <t>показатель - доля библиотек, подключенных к сети Интернет, в общем количестве общедоступных библиотек</t>
  </si>
  <si>
    <t>показатель - соблюдение сроков представления главным распорядителем  годовой бюджетной отчетности</t>
  </si>
  <si>
    <t>показатель - своевременность утверждения муниципальных заданий подведомственным главному распорядителю учреждениям на текущий финансовый год и плановый период</t>
  </si>
  <si>
    <t>показатель - уровень исполнения расходов главного распорядителя за счет средств краевого бюджета (без учета межбюджетных трансфертов, имеющих целевое  назначение, из федерального бюджета)</t>
  </si>
  <si>
    <t xml:space="preserve">показатель - своевременность представления уточненного фрагмента реестра расходных обязательств главного распорядителя </t>
  </si>
  <si>
    <t>показатель - своевременность и качество  подготовленных  законопроектов (изменений в законопроекты),  проектов нормативных правовых актов, обусловленных изменениями федерального и регионального законодательства</t>
  </si>
  <si>
    <t>не менее 95</t>
  </si>
  <si>
    <t>не менее 90</t>
  </si>
  <si>
    <t>тыс.руб.</t>
  </si>
  <si>
    <t>эффективная</t>
  </si>
  <si>
    <t>подпрограмма 1 - Сохранение культурного наследия</t>
  </si>
  <si>
    <t>подпрограмма 3 - Поддержка любительского  народного творчества и организация досуга населения</t>
  </si>
  <si>
    <t>подпрограмма 4 - Обеспечение условий реализации муниципальной программы</t>
  </si>
  <si>
    <t>Расчет оценки степени достижения целей и решения задач муниципальной подпрограммы (Сдц)</t>
  </si>
  <si>
    <t>Расчет оценки степени достижения целей и решения задач муниципальной программы (Сдц)</t>
  </si>
  <si>
    <t>Объем финансовых ресурсов, на отчетный период, направленный на реализацию муниципальной подпрограммы (Уф)</t>
  </si>
  <si>
    <t>Расчет эффективности реализации подпрограммы (Эмп)</t>
  </si>
  <si>
    <t>Расчет эффективности реализации программы (Эмп)</t>
  </si>
  <si>
    <t>Объем финансовых ресурсов, на отчетный период, направленный на реализацию муниципальной программы (Уф)</t>
  </si>
  <si>
    <t>высокоэффективная</t>
  </si>
  <si>
    <t>уровень эффективности удовлетворительный</t>
  </si>
  <si>
    <t>подпрограмма 1 - Патриотическое воспитание и вовлечение молодежи березовского района в социальную практику</t>
  </si>
  <si>
    <t>подпрограмма 1 - Поддержка малых форм хозяйствования</t>
  </si>
  <si>
    <t>подпрограмма 2 - Создание благоприятных условий в сельских территориях</t>
  </si>
  <si>
    <t>подпрограмма 3 - Обеспечение реализации муниципальной программы и прочие мероприятия</t>
  </si>
  <si>
    <t xml:space="preserve">показатель - количество спортивных сооружений в Березовском районе </t>
  </si>
  <si>
    <t xml:space="preserve">показатель - доля граждан Березовского района, систематически занимающихся физической культурой и спортом от общей численности населения </t>
  </si>
  <si>
    <t>млн. руб.</t>
  </si>
  <si>
    <t>подпрограмма 1 - Развитие дошкольного, общего и дополнительного образования детей</t>
  </si>
  <si>
    <t>подпрограмма 1 - Создание условий для эффективного и ответственного управления муниципальными финансами, повышения устойчивости бюджетов муниципальных образований Березовского района</t>
  </si>
  <si>
    <t xml:space="preserve">показатель - доля расходов на обслуживание муниципального долга Березовском районе в объеме расходов районного бюджета, за исключением объема расходов, которые осуществляются за счет  субвенций, предоставляемых из бюджетов бюджетной  системы Российской Федерации
</t>
  </si>
  <si>
    <t xml:space="preserve">показатель - просроченная задолженность по долговым обязательствам Березовского района
</t>
  </si>
  <si>
    <t>Степень достижения показателя (индикатора) муниципальной программы (подпрограммы (СДП)</t>
  </si>
  <si>
    <t xml:space="preserve">показатель - уровень исполнения субвенций на реализацию переданных полномочий края 
</t>
  </si>
  <si>
    <t xml:space="preserve">показатель - удельный вес обоснованных жалоб к числу граждан, которым предоставлены государственные и муниципальные услуги по социальной поддержке в календарном году
</t>
  </si>
  <si>
    <t xml:space="preserve">показатель - уровень удовлетворенности жителей района качеством предоставления государственных и муниципальных услуг в сфере социальной поддержки населения
</t>
  </si>
  <si>
    <t>показатель - доля лиц с ограниченными возможностями здоровья и инвалидов, систематически занимающихся физической культурой и спортом  в общей численности данной категории насел</t>
  </si>
  <si>
    <t xml:space="preserve">показатель - количество участников официальных физкультурных мероприятий и спортивных соревнований, проводимых на территории Березовского района и Красноярского края, согласно календарному плану официальных физкультурных и спортивных мероприятий Березовского района и Красноярского края  </t>
  </si>
  <si>
    <t>показатель - увеличение неналоговых доходов в районный бюджет от использования муниципального имущества</t>
  </si>
  <si>
    <t>6.1.</t>
  </si>
  <si>
    <t>показатель - оформление прав муниципальной собственности на объекты недвижимости, прошедших государственную регистрацию, для проведения торгов</t>
  </si>
  <si>
    <t>6.2.</t>
  </si>
  <si>
    <t>показатель - количество сформированных земельных участков</t>
  </si>
  <si>
    <t>показатель - количество незаконных утановленных рекламных конструкций (демонтаж)</t>
  </si>
  <si>
    <t>щт</t>
  </si>
  <si>
    <t>6.3.</t>
  </si>
  <si>
    <t>показатель - количество публикаций</t>
  </si>
  <si>
    <t>показатель - доля исполненных бюджетных ассигнований, предусмотренных в муниципальной программе</t>
  </si>
  <si>
    <t>муниципальная программа: Профилактика терроризма и экстремизма на территории Березовского района Красноярского края</t>
  </si>
  <si>
    <t>показатель - количество воспитательных пропагандистских мероприятий</t>
  </si>
  <si>
    <t>показатель - количество размещенных публикаций на сайте администрации района и на информационных стендах на территории Березовского района материалов по разъяснению поведения и действия населения при угрозе или возникновении террактов</t>
  </si>
  <si>
    <t>показатель - колическтво случаев проявления эктремизма и негативного отношения к лицам других национальносте</t>
  </si>
  <si>
    <t>показатель - количество совершенных актов экстремистской направленности против соблюдения прав человека на территории Березовского района</t>
  </si>
  <si>
    <t>показатель - доля аварийного жилищного фонда на территории района</t>
  </si>
  <si>
    <t>муниципальная программа: Развитие культуры в Березовском районе</t>
  </si>
  <si>
    <t xml:space="preserve">муниципальная программа: Молодежная политика Березовского района </t>
  </si>
  <si>
    <t>муниципальная программа: Развитие сельского хозяйства и регулирование рынков сельскохозяйственной продукции, сырья и продовольствия в Березовском районе</t>
  </si>
  <si>
    <t>муниципальная программа: "Развитие физической культуры, спорта в Березовском районе</t>
  </si>
  <si>
    <t xml:space="preserve">муниципальная программа: "Развитие земельно-имущественных отношений в Березовском районе </t>
  </si>
  <si>
    <t>муниципальная программа: "Управление муниципальными финансами "</t>
  </si>
  <si>
    <t xml:space="preserve">муниципальная программа: Реформирование, модернизация жилищно-коммунального хозяйства, развитие транспортной инфраструктуры и повышение энергетической эффективности Березовского района Красноярского края </t>
  </si>
  <si>
    <t>показатель - увеличение рейсов</t>
  </si>
  <si>
    <t>показатель - доля муниципальных служащих, получающих выплату пенсии за выслугу лет на территории Березовского района, от числа лиц имеющей на нее право</t>
  </si>
  <si>
    <t>не эффективная (не прошли по конкурсному отбору)</t>
  </si>
  <si>
    <t xml:space="preserve">подпрограмма 2 - Обеспечение жильем молодых семей в Березовском районе </t>
  </si>
  <si>
    <t>целевой показатель - индекс производства - сельское хозяйство</t>
  </si>
  <si>
    <t>показатель - оценка стоимости земельных участков, находящихся в муниципальной собственности, подлежащих реализации</t>
  </si>
  <si>
    <t>показатель - количество рейсов</t>
  </si>
  <si>
    <t>ОТДЕЛ ЭКОНОМИЧЕСКОГО РАЗВИТИЯ АДМИНИСТРАЦИИ БЕРЕЗОВСКОГО РАЙОНА</t>
  </si>
  <si>
    <t>Оценка эффективности муниципальных программ Березовского района (сводная)</t>
  </si>
  <si>
    <t>подпрограмма 2 - Повышение качества и доступности социальных услуг населению</t>
  </si>
  <si>
    <t>показатель - доля граждан , получивших услуги в учреждениях социального обслуживания населения, в общем числе граждан, обратившихся за их получением</t>
  </si>
  <si>
    <t>показатель - уровень удовлетворительности граждан качеством предоставления услуг</t>
  </si>
  <si>
    <t>муниципальная программа: Система социальной защиты граждан Березовского района</t>
  </si>
  <si>
    <t>подпрограмма 1 - Повышение качества жизни отдельных категорий граждан, степени их социальной защишенности</t>
  </si>
  <si>
    <t>подпрограмма 4 - Доступная среда</t>
  </si>
  <si>
    <t xml:space="preserve">подпрограмма 2 - Почетный гражданин Березовского района </t>
  </si>
  <si>
    <t xml:space="preserve">показатель - доля специалистов, повысивших квалификацию, прошедших переподготовку, обученных на семинарах и других мероприятиях </t>
  </si>
  <si>
    <t>2.5.</t>
  </si>
  <si>
    <t>показатель - количество туристов и экскурсантов, принимаемых в Березовском районе (тыс. человек)</t>
  </si>
  <si>
    <t>тыс.чел.</t>
  </si>
  <si>
    <t xml:space="preserve">показатель - численность работников, занятых в сфере туризма муниципального образования Березовский район (человек) </t>
  </si>
  <si>
    <t xml:space="preserve"> показатель - удельный вес молодых граждан, проживающих в Березовском районе, вовлеченных в реализацию социально-экономических проектов Березовского района</t>
  </si>
  <si>
    <t xml:space="preserve"> показатель - доля молодых семей, улучшивших жилищные условия за счет полученных социальных выплат, к общему количеству молодых семей, состоящий на учете в рамках подпрограммы «Обеспечение молодых семей в Березовском районе»</t>
  </si>
  <si>
    <t xml:space="preserve">показатель 1 - уровень удовлетворенности жителей района качеством предоставления государственных и муниципальных услуг в сфере социальной поддержки граждан
</t>
  </si>
  <si>
    <t xml:space="preserve"> показатель 2 - доля граждан, получивших услуги в учреждениях социального обслуживания населения, в общем числе граждан, обратившихся за их получением</t>
  </si>
  <si>
    <t>показатель - доля  молодых семей, улучшивших жилищные условия за счет полученных социальных выплат, к общему количеству молодых семей, состоящих на учете в рамках подпрограммы «Обеспечение молодых семей в Березовском районе»</t>
  </si>
  <si>
    <t>4.4.</t>
  </si>
  <si>
    <t>подпрограмма 4 - Развитие сельскохозяйственного производства, в том числе мощностей по переработке  сельскохозяйственной продукции</t>
  </si>
  <si>
    <t>показатель - производство продукции: мясо и полуфабрикаты мясные (мясосодержащие) охлажденные</t>
  </si>
  <si>
    <t>тонн</t>
  </si>
  <si>
    <t>4.5.</t>
  </si>
  <si>
    <t>подпрограмма 5 - Устойчивое развитие сельских территорий Березовского района</t>
  </si>
  <si>
    <t>увеличение мощностей по хранению овощей</t>
  </si>
  <si>
    <t>увеличение производства мяса КРС</t>
  </si>
  <si>
    <t>увеличение объема производства картофеля</t>
  </si>
  <si>
    <t>создание новых рабочих мест</t>
  </si>
  <si>
    <t>голов</t>
  </si>
  <si>
    <t>тонн ж.в.</t>
  </si>
  <si>
    <t>ед.</t>
  </si>
  <si>
    <t>мест</t>
  </si>
  <si>
    <t>пог.м.</t>
  </si>
  <si>
    <t>учреждений</t>
  </si>
  <si>
    <t>подпрограмма 1 - Развитие массовой физической культуры</t>
  </si>
  <si>
    <t>подпрограмма 2  - Развитие адаптивной физической культуры и спорта</t>
  </si>
  <si>
    <t>показатель - количество объектов недвижимости, прошедших инвентаризацию на конец отчетного года от общего числа муниципальных объектов недвижимости Березовского района</t>
  </si>
  <si>
    <t>подпрограмма 1 - Развитие имущественных отношений в березовском районе</t>
  </si>
  <si>
    <t>подпрограмма 2 - Развитие земельных отношений в Березовском районе</t>
  </si>
  <si>
    <t>подпрограмма 3 - Обеспечение реализации муниципальной программы</t>
  </si>
  <si>
    <t xml:space="preserve">муниципальная программа: Поддержка субъектов малого и среднего предпринимательства в Березовском районе </t>
  </si>
  <si>
    <t>тыс. руб.</t>
  </si>
  <si>
    <t xml:space="preserve">муниципальная программа: Развитие образования Березовского района </t>
  </si>
  <si>
    <t>показатель - удельный вес численности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</si>
  <si>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>подпрограмма 2 - Обеспечение реализации муниципальной программы и прочие мероприятия</t>
  </si>
  <si>
    <t>показтель - количество муниципальных образований района, не получающих дотации на выравнивание бюджетной обеспеченности</t>
  </si>
  <si>
    <t>показатель - отсутствие в местных бюджетах просроченной кредиторский задолженности по бюджетным кредитам</t>
  </si>
  <si>
    <t>подпрограмма 2 - Управление муниципальным долгом Березовского района</t>
  </si>
  <si>
    <t>показатель - количество земельных участков обеспеченных коммунальной инфраструктурой</t>
  </si>
  <si>
    <t xml:space="preserve">подпрограмма 1 - Модернизация, реконструкция и капитальный ремонт объектов коммунальной инфраструктуры Березовского района Красноярского края </t>
  </si>
  <si>
    <t xml:space="preserve">показатель - доведение уровня фактической оплаты населением за жилищно-коммунальные услуги от начисленных платежей </t>
  </si>
  <si>
    <t xml:space="preserve">показатель - доля аварийного жилищного фонда в общем объеме жилищного фонда </t>
  </si>
  <si>
    <t>показатель  - количество земельных участков, обеспеченных коммунальной инфраструктурой, предоставленнных для жилищного строительства семьям, имеющим трех и более детей</t>
  </si>
  <si>
    <t>подпрограмма 2 - Развитие транспортной системы Березовского района</t>
  </si>
  <si>
    <t>подпрограмма 3 - Обеспечение доступным и комфортным жильем жителей Березовского района</t>
  </si>
  <si>
    <t>шт.</t>
  </si>
  <si>
    <t>подпрограмма 4 - Обеспечение реализации муниципальной программы и прочие мероприятия</t>
  </si>
  <si>
    <t>показатель - доведение доли исполненных бюджетных ассигнований, предусмотренных в муниципальной программе</t>
  </si>
  <si>
    <t>показатель - доведение доли устраненных недостатков от общего числа выявленных при обследовании жилищного фонда</t>
  </si>
  <si>
    <t xml:space="preserve">Разработка и изготовление наглядно-агитационной продукции (памяток, 
брошюр, календарей, информационных щитов и т.п.) антитеррористической направленности
</t>
  </si>
  <si>
    <t>Информирование населения городского округа о порядке действий при  угрозе возникновения террористических актов, посредством размещения информации в СМИ</t>
  </si>
  <si>
    <t>Проведение в учебных заведениях мероприятий, направленных на исключение случаев национальной вражды и поддержание здорового межнационального климата отношений, воспитания толерантности, распространение  информационно-пропагандистских материалов профилактического характера антитеррористической направленности</t>
  </si>
  <si>
    <t>Распространение среди читателей библиотек информационно-пропагандистских материалов профилактического характера антитеррористической направленности</t>
  </si>
  <si>
    <t xml:space="preserve">Организация размещения в местах массового пребывания людей средств наглядной агитации (плакаты, листовки), предупреждающих о необходимости бдительности в связи с возможностью террористических актов     </t>
  </si>
  <si>
    <t>Размещение памяток толерантного поведения к людям других национальностей и религиозных конфессий на официальном сайте Администрации  района в сети Интернет</t>
  </si>
  <si>
    <t xml:space="preserve">Создание в библиотечной сети  условий для хранения, обновления и доступного пользования информативно-воспитательной литературой, способствующей:
-  укреплению межнациональных отношений, чувства уважения к традициям граждан различных  национальностей;
- негативному восприятию проявлений социальной, расовой, национальной или религиозной розни
</t>
  </si>
  <si>
    <t>Проверка объектов муниципальной собственности на предмет наличия свастики и иных элементов экстремистской направленности</t>
  </si>
  <si>
    <t>муниципальная программа: Профилактика правонарушений на территории Березовского района</t>
  </si>
  <si>
    <t>показатель - общее количество зарегистрированных преступлений</t>
  </si>
  <si>
    <t>показатель - количество заседаний межведомственной комиссии по профилактике правонарушений</t>
  </si>
  <si>
    <t>показатель - количество добровольных народных дружин на базе предприйтий и организаций на терртории Березовского района</t>
  </si>
  <si>
    <t>показатель - приобретение технических средств, для контроля в местах массового скопления людей</t>
  </si>
  <si>
    <t>показатель - количество трудоустроенных подростков в трудовых отрядах</t>
  </si>
  <si>
    <t xml:space="preserve">показатель - количество несовершеннолетних в возрасте с14 до 16 лет прошедших профессиональную ориентацию </t>
  </si>
  <si>
    <t>показатель - количество публикаций по профилактике среди несовершеннолетних детей</t>
  </si>
  <si>
    <t>показатель - количество публикаций по профилактике среди лиц освобожденных из мест лишения свободы</t>
  </si>
  <si>
    <t>показатель - количество публикаций в СМИ о вреде наркомании и алкоголизма</t>
  </si>
  <si>
    <r>
      <t xml:space="preserve">* </t>
    </r>
    <r>
      <rPr>
        <b/>
        <i/>
        <sz val="11"/>
        <rFont val="Times New Roman"/>
        <family val="1"/>
        <charset val="204"/>
      </rPr>
      <t>для целевых показателей (индикаторов), желаемой тенденцией развития которых является снижение значений</t>
    </r>
  </si>
  <si>
    <t>Заместитель главы района по финасово-экномическим вопросам - руководитель финансового управления  _________ Е.В. Мамедова</t>
  </si>
  <si>
    <t>Начальник отдела экономического развития администрации района  ____ Н.С. Ковалева</t>
  </si>
  <si>
    <t>Согласовано:</t>
  </si>
  <si>
    <t>за 2018 год</t>
  </si>
  <si>
    <t>Емельянова Анна Александровна</t>
  </si>
  <si>
    <t>подпрограмма не реализуется начиная с 01.01.2018 года</t>
  </si>
  <si>
    <t>отказ в допуске к конкурсному отбору в 2018 году</t>
  </si>
  <si>
    <t>увеличение объема производства овощей</t>
  </si>
  <si>
    <t>приобретение  КРС молочного и мясного направления для воспроизводства основного стада</t>
  </si>
  <si>
    <t>увеличение мощностей по переработке мяса</t>
  </si>
  <si>
    <t>приобретение новой техники и оборудования</t>
  </si>
  <si>
    <t xml:space="preserve">строительство  плоскостного спортивного сооружения
 с. Вознесенка,
 с Маганск
</t>
  </si>
  <si>
    <t xml:space="preserve">Реконструкция объектов водоснабжения населения 
с. Вознесенка
</t>
  </si>
  <si>
    <t xml:space="preserve">Капитальный ремонт дошкольных образовательных учреждений 
МБДОУ «Бархатовский детский сад» с. Бархатово
</t>
  </si>
  <si>
    <t>Приобретение основных средств  МБОУ «Бархатовская СОШ» с. Бархатово</t>
  </si>
  <si>
    <t xml:space="preserve">эффективная </t>
  </si>
  <si>
    <t>показатель - доля лиц с ограниченными возможностями здоровья и инвалидов, систематически занимающихся физической культурой и спортом в общей численности данной категории населения</t>
  </si>
  <si>
    <t>показатель - создание спортивного клуба по адаптивной физической культуре и спорта</t>
  </si>
  <si>
    <t>Высокоэффективная</t>
  </si>
  <si>
    <t>показатель"количество публикаций"  не откорректирован</t>
  </si>
  <si>
    <t>показатель - количество участников официальных физкультурных мероприятий и спортивных соревнований среди лиц с ограниченными возможностями здоровья и инвалидов на территории Березовского района и Красноярского края, согласно календарным планам официальных физкультурных мероприятий и спортивных соревнований, проводимых на территории Березовского района</t>
  </si>
  <si>
    <t>не эффективная (не осуществлял деятельность музей)</t>
  </si>
  <si>
    <t>показатель - количество, привлекаемых к участию в творческих мероприятиях, в общем числе детей</t>
  </si>
  <si>
    <t>подпрограмма 5 - Развитие конкурентоспособного муниципального туристского комплекса</t>
  </si>
  <si>
    <t>Х</t>
  </si>
  <si>
    <t>показатель - доля доступных для инвалидов и других МГН приоритетных объектов социальной и инженерной инфраструктуры в общем количестве приоритетных объектов в Березовском районе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</si>
</sst>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15"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1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Arial Cyr"/>
      <charset val="204"/>
    </font>
    <font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166" fontId="3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3"/>
  <sheetViews>
    <sheetView tabSelected="1" view="pageBreakPreview" topLeftCell="A145" zoomScale="130" zoomScaleSheetLayoutView="130" workbookViewId="0">
      <selection activeCell="F153" sqref="F153"/>
    </sheetView>
  </sheetViews>
  <sheetFormatPr defaultRowHeight="15"/>
  <cols>
    <col min="1" max="1" width="5.5703125" style="2" customWidth="1"/>
    <col min="2" max="2" width="65.42578125" style="1" customWidth="1"/>
    <col min="3" max="3" width="10.28515625" style="1" customWidth="1"/>
    <col min="4" max="4" width="10.140625" style="1" customWidth="1"/>
    <col min="5" max="5" width="10.28515625" style="1" customWidth="1"/>
    <col min="6" max="6" width="23.5703125" style="1" customWidth="1"/>
    <col min="7" max="16384" width="9.140625" style="1"/>
  </cols>
  <sheetData>
    <row r="1" spans="1:6">
      <c r="A1" s="69" t="s">
        <v>179</v>
      </c>
      <c r="B1" s="70"/>
      <c r="C1" s="70"/>
      <c r="D1" s="70"/>
      <c r="E1" s="70"/>
      <c r="F1" s="70"/>
    </row>
    <row r="2" spans="1:6">
      <c r="F2" s="3"/>
    </row>
    <row r="3" spans="1:6">
      <c r="A3" s="67" t="s">
        <v>180</v>
      </c>
      <c r="B3" s="68"/>
      <c r="C3" s="68"/>
      <c r="D3" s="68"/>
      <c r="E3" s="68"/>
      <c r="F3" s="68"/>
    </row>
    <row r="4" spans="1:6">
      <c r="A4" s="69" t="s">
        <v>261</v>
      </c>
      <c r="B4" s="70"/>
      <c r="C4" s="70"/>
      <c r="D4" s="70"/>
      <c r="E4" s="70"/>
      <c r="F4" s="70"/>
    </row>
    <row r="6" spans="1:6" s="4" customFormat="1">
      <c r="A6" s="71" t="s">
        <v>0</v>
      </c>
      <c r="B6" s="72" t="s">
        <v>1</v>
      </c>
      <c r="C6" s="72" t="s">
        <v>4</v>
      </c>
      <c r="D6" s="73">
        <v>2018</v>
      </c>
      <c r="E6" s="73"/>
      <c r="F6" s="72" t="s">
        <v>143</v>
      </c>
    </row>
    <row r="7" spans="1:6" s="4" customFormat="1">
      <c r="A7" s="71"/>
      <c r="B7" s="72"/>
      <c r="C7" s="72"/>
      <c r="D7" s="5" t="s">
        <v>2</v>
      </c>
      <c r="E7" s="5" t="s">
        <v>3</v>
      </c>
      <c r="F7" s="72"/>
    </row>
    <row r="8" spans="1:6">
      <c r="A8" s="6">
        <v>1</v>
      </c>
      <c r="B8" s="58" t="s">
        <v>184</v>
      </c>
      <c r="C8" s="59"/>
      <c r="D8" s="59"/>
      <c r="E8" s="59"/>
      <c r="F8" s="60"/>
    </row>
    <row r="9" spans="1:6" ht="60">
      <c r="A9" s="29"/>
      <c r="B9" s="23" t="s">
        <v>195</v>
      </c>
      <c r="C9" s="23" t="s">
        <v>5</v>
      </c>
      <c r="D9" s="25" t="s">
        <v>118</v>
      </c>
      <c r="E9" s="25">
        <v>100</v>
      </c>
      <c r="F9" s="23">
        <v>1.1100000000000001</v>
      </c>
    </row>
    <row r="10" spans="1:6" ht="45">
      <c r="A10" s="29"/>
      <c r="B10" s="23" t="s">
        <v>196</v>
      </c>
      <c r="C10" s="23" t="s">
        <v>5</v>
      </c>
      <c r="D10" s="25">
        <v>99.7</v>
      </c>
      <c r="E10" s="25">
        <v>100</v>
      </c>
      <c r="F10" s="24">
        <f>E10/D10</f>
        <v>1.0030090270812437</v>
      </c>
    </row>
    <row r="11" spans="1:6" s="17" customFormat="1" ht="30">
      <c r="A11" s="29"/>
      <c r="B11" s="23" t="s">
        <v>129</v>
      </c>
      <c r="C11" s="23" t="s">
        <v>119</v>
      </c>
      <c r="D11" s="25">
        <v>52041.120000000003</v>
      </c>
      <c r="E11" s="25">
        <v>51927.51</v>
      </c>
      <c r="F11" s="31">
        <f>E11/D11</f>
        <v>0.99781691862127486</v>
      </c>
    </row>
    <row r="12" spans="1:6" s="17" customFormat="1" ht="30">
      <c r="A12" s="29"/>
      <c r="B12" s="23" t="s">
        <v>125</v>
      </c>
      <c r="C12" s="23" t="s">
        <v>68</v>
      </c>
      <c r="D12" s="25"/>
      <c r="E12" s="25"/>
      <c r="F12" s="24">
        <f>(F9+F10+F15+F20+F21+F22+F23+F28+F29+F30)/10</f>
        <v>1.0495418383806392</v>
      </c>
    </row>
    <row r="13" spans="1:6" s="17" customFormat="1">
      <c r="A13" s="29"/>
      <c r="B13" s="29" t="s">
        <v>128</v>
      </c>
      <c r="C13" s="29" t="s">
        <v>68</v>
      </c>
      <c r="D13" s="39"/>
      <c r="E13" s="41">
        <f>F12*F11</f>
        <v>1.0472506031370774</v>
      </c>
      <c r="F13" s="29" t="s">
        <v>130</v>
      </c>
    </row>
    <row r="14" spans="1:6">
      <c r="A14" s="7" t="s">
        <v>10</v>
      </c>
      <c r="B14" s="55" t="s">
        <v>185</v>
      </c>
      <c r="C14" s="56"/>
      <c r="D14" s="56"/>
      <c r="E14" s="56"/>
      <c r="F14" s="57"/>
    </row>
    <row r="15" spans="1:6" ht="45">
      <c r="A15" s="29"/>
      <c r="B15" s="23" t="s">
        <v>173</v>
      </c>
      <c r="C15" s="23" t="s">
        <v>5</v>
      </c>
      <c r="D15" s="25">
        <v>95</v>
      </c>
      <c r="E15" s="25">
        <v>100</v>
      </c>
      <c r="F15" s="24">
        <f>E15/D15</f>
        <v>1.0526315789473684</v>
      </c>
    </row>
    <row r="16" spans="1:6" ht="30">
      <c r="A16" s="29"/>
      <c r="B16" s="23" t="s">
        <v>126</v>
      </c>
      <c r="C16" s="23" t="s">
        <v>119</v>
      </c>
      <c r="D16" s="25">
        <v>1968.3</v>
      </c>
      <c r="E16" s="25">
        <v>1968.3</v>
      </c>
      <c r="F16" s="23">
        <f>E16/D16</f>
        <v>1</v>
      </c>
    </row>
    <row r="17" spans="1:6" ht="30">
      <c r="A17" s="29"/>
      <c r="B17" s="23" t="s">
        <v>124</v>
      </c>
      <c r="C17" s="23" t="s">
        <v>68</v>
      </c>
      <c r="D17" s="25"/>
      <c r="E17" s="25"/>
      <c r="F17" s="24">
        <f>F15/1</f>
        <v>1.0526315789473684</v>
      </c>
    </row>
    <row r="18" spans="1:6">
      <c r="A18" s="29"/>
      <c r="B18" s="29" t="s">
        <v>127</v>
      </c>
      <c r="C18" s="29" t="s">
        <v>68</v>
      </c>
      <c r="D18" s="39"/>
      <c r="E18" s="41">
        <f>F17*F16</f>
        <v>1.0526315789473684</v>
      </c>
      <c r="F18" s="29" t="s">
        <v>130</v>
      </c>
    </row>
    <row r="19" spans="1:6">
      <c r="A19" s="7" t="s">
        <v>11</v>
      </c>
      <c r="B19" s="55" t="s">
        <v>181</v>
      </c>
      <c r="C19" s="56"/>
      <c r="D19" s="56"/>
      <c r="E19" s="56"/>
      <c r="F19" s="57"/>
    </row>
    <row r="20" spans="1:6" ht="42" customHeight="1">
      <c r="A20" s="29"/>
      <c r="B20" s="23" t="s">
        <v>21</v>
      </c>
      <c r="C20" s="23" t="s">
        <v>5</v>
      </c>
      <c r="D20" s="25">
        <v>90</v>
      </c>
      <c r="E20" s="25">
        <v>106</v>
      </c>
      <c r="F20" s="24">
        <f>E20/D20</f>
        <v>1.1777777777777778</v>
      </c>
    </row>
    <row r="21" spans="1:6" ht="30" customHeight="1">
      <c r="A21" s="29"/>
      <c r="B21" s="23" t="s">
        <v>182</v>
      </c>
      <c r="C21" s="23" t="s">
        <v>5</v>
      </c>
      <c r="D21" s="25">
        <v>100</v>
      </c>
      <c r="E21" s="25">
        <v>100</v>
      </c>
      <c r="F21" s="23">
        <v>1</v>
      </c>
    </row>
    <row r="22" spans="1:6" ht="32.25" customHeight="1">
      <c r="A22" s="29"/>
      <c r="B22" s="23" t="s">
        <v>22</v>
      </c>
      <c r="C22" s="23" t="s">
        <v>5</v>
      </c>
      <c r="D22" s="25">
        <v>0.01</v>
      </c>
      <c r="E22" s="25">
        <v>0</v>
      </c>
      <c r="F22" s="23">
        <v>1</v>
      </c>
    </row>
    <row r="23" spans="1:6" ht="32.25" customHeight="1">
      <c r="A23" s="29"/>
      <c r="B23" s="23" t="s">
        <v>183</v>
      </c>
      <c r="C23" s="23" t="s">
        <v>5</v>
      </c>
      <c r="D23" s="25" t="s">
        <v>117</v>
      </c>
      <c r="E23" s="25">
        <v>100</v>
      </c>
      <c r="F23" s="23">
        <v>1.052</v>
      </c>
    </row>
    <row r="24" spans="1:6" ht="30">
      <c r="A24" s="29"/>
      <c r="B24" s="23" t="s">
        <v>126</v>
      </c>
      <c r="C24" s="23" t="s">
        <v>119</v>
      </c>
      <c r="D24" s="54">
        <v>34955.980000000003</v>
      </c>
      <c r="E24" s="54">
        <v>34955.980000000003</v>
      </c>
      <c r="F24" s="23">
        <f>E24/D24</f>
        <v>1</v>
      </c>
    </row>
    <row r="25" spans="1:6" ht="30">
      <c r="A25" s="29"/>
      <c r="B25" s="23" t="s">
        <v>124</v>
      </c>
      <c r="C25" s="23" t="s">
        <v>68</v>
      </c>
      <c r="D25" s="25"/>
      <c r="E25" s="25"/>
      <c r="F25" s="24">
        <f>(F20+F21+F22+F23)/4</f>
        <v>1.0574444444444446</v>
      </c>
    </row>
    <row r="26" spans="1:6">
      <c r="A26" s="29"/>
      <c r="B26" s="29" t="s">
        <v>127</v>
      </c>
      <c r="C26" s="29" t="s">
        <v>68</v>
      </c>
      <c r="D26" s="39"/>
      <c r="E26" s="41">
        <f>F25*F24</f>
        <v>1.0574444444444446</v>
      </c>
      <c r="F26" s="29" t="s">
        <v>130</v>
      </c>
    </row>
    <row r="27" spans="1:6">
      <c r="A27" s="7" t="s">
        <v>12</v>
      </c>
      <c r="B27" s="55" t="s">
        <v>135</v>
      </c>
      <c r="C27" s="56"/>
      <c r="D27" s="56"/>
      <c r="E27" s="56"/>
      <c r="F27" s="57"/>
    </row>
    <row r="28" spans="1:6" ht="30" customHeight="1">
      <c r="A28" s="29"/>
      <c r="B28" s="23" t="s">
        <v>144</v>
      </c>
      <c r="C28" s="23" t="s">
        <v>5</v>
      </c>
      <c r="D28" s="25" t="s">
        <v>117</v>
      </c>
      <c r="E28" s="25">
        <v>99.2</v>
      </c>
      <c r="F28" s="23">
        <v>1.05</v>
      </c>
    </row>
    <row r="29" spans="1:6" ht="45" customHeight="1">
      <c r="A29" s="29"/>
      <c r="B29" s="23" t="s">
        <v>145</v>
      </c>
      <c r="C29" s="23" t="s">
        <v>5</v>
      </c>
      <c r="D29" s="25" t="s">
        <v>23</v>
      </c>
      <c r="E29" s="25">
        <v>0</v>
      </c>
      <c r="F29" s="23">
        <v>1</v>
      </c>
    </row>
    <row r="30" spans="1:6" ht="47.25" customHeight="1">
      <c r="A30" s="29"/>
      <c r="B30" s="23" t="s">
        <v>146</v>
      </c>
      <c r="C30" s="23" t="s">
        <v>5</v>
      </c>
      <c r="D30" s="25" t="s">
        <v>117</v>
      </c>
      <c r="E30" s="25">
        <v>100</v>
      </c>
      <c r="F30" s="23">
        <v>1.05</v>
      </c>
    </row>
    <row r="31" spans="1:6" ht="30">
      <c r="A31" s="29"/>
      <c r="B31" s="23" t="s">
        <v>126</v>
      </c>
      <c r="C31" s="23" t="s">
        <v>119</v>
      </c>
      <c r="D31" s="25">
        <v>14861.95</v>
      </c>
      <c r="E31" s="25">
        <v>14748.3</v>
      </c>
      <c r="F31" s="24">
        <f>E31/D31</f>
        <v>0.99235295502945431</v>
      </c>
    </row>
    <row r="32" spans="1:6" ht="30">
      <c r="A32" s="29"/>
      <c r="B32" s="23" t="s">
        <v>124</v>
      </c>
      <c r="C32" s="23" t="s">
        <v>68</v>
      </c>
      <c r="D32" s="25"/>
      <c r="E32" s="25"/>
      <c r="F32" s="24">
        <f>(F28+F29+F30)/3</f>
        <v>1.0333333333333332</v>
      </c>
    </row>
    <row r="33" spans="1:6">
      <c r="A33" s="29"/>
      <c r="B33" s="29" t="s">
        <v>127</v>
      </c>
      <c r="C33" s="29" t="s">
        <v>68</v>
      </c>
      <c r="D33" s="25"/>
      <c r="E33" s="41">
        <f>F32*F31</f>
        <v>1.0254313868637694</v>
      </c>
      <c r="F33" s="29" t="s">
        <v>130</v>
      </c>
    </row>
    <row r="34" spans="1:6" s="17" customFormat="1">
      <c r="A34" s="7" t="s">
        <v>13</v>
      </c>
      <c r="B34" s="55" t="s">
        <v>186</v>
      </c>
      <c r="C34" s="56"/>
      <c r="D34" s="56"/>
      <c r="E34" s="56"/>
      <c r="F34" s="57"/>
    </row>
    <row r="35" spans="1:6" s="17" customFormat="1" ht="45">
      <c r="A35" s="29"/>
      <c r="B35" s="23" t="s">
        <v>283</v>
      </c>
      <c r="C35" s="23" t="s">
        <v>5</v>
      </c>
      <c r="D35" s="25">
        <v>2.9</v>
      </c>
      <c r="E35" s="25">
        <v>0</v>
      </c>
      <c r="F35" s="53">
        <v>0</v>
      </c>
    </row>
    <row r="36" spans="1:6" s="17" customFormat="1" ht="30">
      <c r="A36" s="29"/>
      <c r="B36" s="23" t="s">
        <v>126</v>
      </c>
      <c r="C36" s="23" t="s">
        <v>119</v>
      </c>
      <c r="D36" s="25">
        <v>0</v>
      </c>
      <c r="E36" s="25">
        <v>0</v>
      </c>
      <c r="F36" s="53">
        <v>0</v>
      </c>
    </row>
    <row r="37" spans="1:6" s="17" customFormat="1" ht="30">
      <c r="A37" s="29"/>
      <c r="B37" s="23" t="s">
        <v>124</v>
      </c>
      <c r="C37" s="23" t="s">
        <v>68</v>
      </c>
      <c r="D37" s="25"/>
      <c r="E37" s="25"/>
      <c r="F37" s="53">
        <v>0</v>
      </c>
    </row>
    <row r="38" spans="1:6" s="17" customFormat="1" ht="42.75">
      <c r="A38" s="29"/>
      <c r="B38" s="29" t="s">
        <v>127</v>
      </c>
      <c r="C38" s="29" t="s">
        <v>68</v>
      </c>
      <c r="D38" s="39"/>
      <c r="E38" s="39">
        <v>0</v>
      </c>
      <c r="F38" s="29" t="s">
        <v>174</v>
      </c>
    </row>
    <row r="39" spans="1:6">
      <c r="A39" s="14">
        <v>2</v>
      </c>
      <c r="B39" s="74" t="s">
        <v>165</v>
      </c>
      <c r="C39" s="75"/>
      <c r="D39" s="75"/>
      <c r="E39" s="75"/>
      <c r="F39" s="76"/>
    </row>
    <row r="40" spans="1:6" ht="45">
      <c r="A40" s="25"/>
      <c r="B40" s="25" t="s">
        <v>96</v>
      </c>
      <c r="C40" s="25" t="s">
        <v>5</v>
      </c>
      <c r="D40" s="25">
        <v>54.1</v>
      </c>
      <c r="E40" s="25">
        <v>45</v>
      </c>
      <c r="F40" s="47">
        <f>E40/D40</f>
        <v>0.83179297597042512</v>
      </c>
    </row>
    <row r="41" spans="1:6" ht="45">
      <c r="A41" s="25"/>
      <c r="B41" s="25" t="s">
        <v>97</v>
      </c>
      <c r="C41" s="25" t="s">
        <v>98</v>
      </c>
      <c r="D41" s="25">
        <v>132</v>
      </c>
      <c r="E41" s="25">
        <v>106</v>
      </c>
      <c r="F41" s="47">
        <f t="shared" ref="F41:F44" si="0">E41/D41</f>
        <v>0.80303030303030298</v>
      </c>
    </row>
    <row r="42" spans="1:6" ht="30">
      <c r="A42" s="25"/>
      <c r="B42" s="25" t="s">
        <v>99</v>
      </c>
      <c r="C42" s="25" t="s">
        <v>5</v>
      </c>
      <c r="D42" s="25">
        <v>70.7</v>
      </c>
      <c r="E42" s="25">
        <v>7.31</v>
      </c>
      <c r="F42" s="47">
        <f t="shared" si="0"/>
        <v>0.10339462517680338</v>
      </c>
    </row>
    <row r="43" spans="1:6" ht="30">
      <c r="A43" s="25"/>
      <c r="B43" s="25" t="s">
        <v>100</v>
      </c>
      <c r="C43" s="25" t="s">
        <v>5</v>
      </c>
      <c r="D43" s="25">
        <v>1.1100000000000001</v>
      </c>
      <c r="E43" s="25">
        <v>1.1100000000000001</v>
      </c>
      <c r="F43" s="47">
        <f t="shared" si="0"/>
        <v>1</v>
      </c>
    </row>
    <row r="44" spans="1:6" ht="30">
      <c r="A44" s="25"/>
      <c r="B44" s="25" t="s">
        <v>129</v>
      </c>
      <c r="C44" s="25" t="s">
        <v>119</v>
      </c>
      <c r="D44" s="25">
        <v>42936.23</v>
      </c>
      <c r="E44" s="25">
        <v>42935.24</v>
      </c>
      <c r="F44" s="47">
        <f t="shared" si="0"/>
        <v>0.99997694254945058</v>
      </c>
    </row>
    <row r="45" spans="1:6" ht="30">
      <c r="A45" s="25"/>
      <c r="B45" s="25" t="s">
        <v>125</v>
      </c>
      <c r="C45" s="25" t="s">
        <v>68</v>
      </c>
      <c r="D45" s="25"/>
      <c r="E45" s="25"/>
      <c r="F45" s="47">
        <f>(F40+F41+F42+F43)/4</f>
        <v>0.68455447604438291</v>
      </c>
    </row>
    <row r="46" spans="1:6" ht="42.75">
      <c r="A46" s="25"/>
      <c r="B46" s="39" t="s">
        <v>128</v>
      </c>
      <c r="C46" s="39" t="s">
        <v>68</v>
      </c>
      <c r="D46" s="25"/>
      <c r="E46" s="40">
        <f>F45*F44</f>
        <v>0.68453869196340311</v>
      </c>
      <c r="F46" s="39" t="s">
        <v>131</v>
      </c>
    </row>
    <row r="47" spans="1:6">
      <c r="A47" s="15" t="s">
        <v>14</v>
      </c>
      <c r="B47" s="77" t="s">
        <v>121</v>
      </c>
      <c r="C47" s="56"/>
      <c r="D47" s="56"/>
      <c r="E47" s="56"/>
      <c r="F47" s="57"/>
    </row>
    <row r="48" spans="1:6" ht="30">
      <c r="A48" s="39"/>
      <c r="B48" s="25" t="s">
        <v>101</v>
      </c>
      <c r="C48" s="25" t="s">
        <v>5</v>
      </c>
      <c r="D48" s="25">
        <v>70.7</v>
      </c>
      <c r="E48" s="25">
        <v>7.34</v>
      </c>
      <c r="F48" s="47">
        <f>E48/D48</f>
        <v>0.10381895332390381</v>
      </c>
    </row>
    <row r="49" spans="1:6">
      <c r="A49" s="39"/>
      <c r="B49" s="25" t="s">
        <v>102</v>
      </c>
      <c r="C49" s="25" t="s">
        <v>5</v>
      </c>
      <c r="D49" s="25">
        <v>1.6E-2</v>
      </c>
      <c r="E49" s="25">
        <v>0</v>
      </c>
      <c r="F49" s="51">
        <v>0</v>
      </c>
    </row>
    <row r="50" spans="1:6" ht="30">
      <c r="A50" s="39"/>
      <c r="B50" s="25" t="s">
        <v>103</v>
      </c>
      <c r="C50" s="25" t="s">
        <v>98</v>
      </c>
      <c r="D50" s="25">
        <v>6800</v>
      </c>
      <c r="E50" s="25">
        <v>6398</v>
      </c>
      <c r="F50" s="48">
        <f>E50/D50</f>
        <v>0.9408823529411765</v>
      </c>
    </row>
    <row r="51" spans="1:6" ht="30">
      <c r="A51" s="39"/>
      <c r="B51" s="25" t="s">
        <v>126</v>
      </c>
      <c r="C51" s="25" t="s">
        <v>119</v>
      </c>
      <c r="D51" s="25">
        <v>8281.76</v>
      </c>
      <c r="E51" s="25">
        <v>8281.76</v>
      </c>
      <c r="F51" s="51">
        <f>E51/D51</f>
        <v>1</v>
      </c>
    </row>
    <row r="52" spans="1:6" ht="30">
      <c r="A52" s="39"/>
      <c r="B52" s="25" t="s">
        <v>124</v>
      </c>
      <c r="C52" s="25" t="s">
        <v>68</v>
      </c>
      <c r="D52" s="25"/>
      <c r="E52" s="25"/>
      <c r="F52" s="49">
        <f>(F48+F49+F50)/3</f>
        <v>0.34823376875502676</v>
      </c>
    </row>
    <row r="53" spans="1:6" ht="42.75">
      <c r="A53" s="39"/>
      <c r="B53" s="39" t="s">
        <v>127</v>
      </c>
      <c r="C53" s="39" t="s">
        <v>68</v>
      </c>
      <c r="D53" s="25"/>
      <c r="E53" s="41">
        <f>F52*F51</f>
        <v>0.34823376875502676</v>
      </c>
      <c r="F53" s="52" t="s">
        <v>279</v>
      </c>
    </row>
    <row r="54" spans="1:6">
      <c r="A54" s="15" t="s">
        <v>15</v>
      </c>
      <c r="B54" s="77" t="s">
        <v>187</v>
      </c>
      <c r="C54" s="56"/>
      <c r="D54" s="56"/>
      <c r="E54" s="56"/>
      <c r="F54" s="57"/>
    </row>
    <row r="55" spans="1:6">
      <c r="A55" s="39"/>
      <c r="B55" s="25" t="s">
        <v>104</v>
      </c>
      <c r="C55" s="25" t="s">
        <v>5</v>
      </c>
      <c r="D55" s="25">
        <v>100</v>
      </c>
      <c r="E55" s="25">
        <v>100</v>
      </c>
      <c r="F55" s="25">
        <v>1</v>
      </c>
    </row>
    <row r="56" spans="1:6" ht="30">
      <c r="A56" s="39"/>
      <c r="B56" s="25" t="s">
        <v>105</v>
      </c>
      <c r="C56" s="25" t="s">
        <v>5</v>
      </c>
      <c r="D56" s="25">
        <v>100</v>
      </c>
      <c r="E56" s="25">
        <v>100</v>
      </c>
      <c r="F56" s="25">
        <v>1</v>
      </c>
    </row>
    <row r="57" spans="1:6" ht="30">
      <c r="A57" s="39"/>
      <c r="B57" s="25" t="s">
        <v>106</v>
      </c>
      <c r="C57" s="25" t="s">
        <v>5</v>
      </c>
      <c r="D57" s="25">
        <v>100</v>
      </c>
      <c r="E57" s="25">
        <v>100</v>
      </c>
      <c r="F57" s="25">
        <v>1</v>
      </c>
    </row>
    <row r="58" spans="1:6" ht="30">
      <c r="A58" s="39"/>
      <c r="B58" s="25" t="s">
        <v>126</v>
      </c>
      <c r="C58" s="25" t="s">
        <v>119</v>
      </c>
      <c r="D58" s="25">
        <v>145.44999999999999</v>
      </c>
      <c r="E58" s="25">
        <v>144.49</v>
      </c>
      <c r="F58" s="48">
        <f>E58/D58</f>
        <v>0.99339979374355458</v>
      </c>
    </row>
    <row r="59" spans="1:6" ht="30">
      <c r="A59" s="39"/>
      <c r="B59" s="25" t="s">
        <v>124</v>
      </c>
      <c r="C59" s="25" t="s">
        <v>68</v>
      </c>
      <c r="D59" s="25"/>
      <c r="E59" s="25"/>
      <c r="F59" s="25">
        <f>(F55+F56+F57)/3</f>
        <v>1</v>
      </c>
    </row>
    <row r="60" spans="1:6">
      <c r="A60" s="39"/>
      <c r="B60" s="39" t="s">
        <v>127</v>
      </c>
      <c r="C60" s="39" t="s">
        <v>68</v>
      </c>
      <c r="D60" s="25"/>
      <c r="E60" s="41">
        <f>F59*F58</f>
        <v>0.99339979374355458</v>
      </c>
      <c r="F60" s="39" t="s">
        <v>120</v>
      </c>
    </row>
    <row r="61" spans="1:6">
      <c r="A61" s="15" t="s">
        <v>16</v>
      </c>
      <c r="B61" s="77" t="s">
        <v>122</v>
      </c>
      <c r="C61" s="56"/>
      <c r="D61" s="56"/>
      <c r="E61" s="56"/>
      <c r="F61" s="57"/>
    </row>
    <row r="62" spans="1:6" ht="45">
      <c r="A62" s="39"/>
      <c r="B62" s="25" t="s">
        <v>107</v>
      </c>
      <c r="C62" s="25" t="s">
        <v>5</v>
      </c>
      <c r="D62" s="25">
        <v>54.1</v>
      </c>
      <c r="E62" s="25">
        <v>45</v>
      </c>
      <c r="F62" s="48">
        <f>E62/D62</f>
        <v>0.83179297597042512</v>
      </c>
    </row>
    <row r="63" spans="1:6" ht="30">
      <c r="A63" s="39"/>
      <c r="B63" s="25" t="s">
        <v>108</v>
      </c>
      <c r="C63" s="25" t="s">
        <v>6</v>
      </c>
      <c r="D63" s="25">
        <v>123900</v>
      </c>
      <c r="E63" s="25">
        <v>126576</v>
      </c>
      <c r="F63" s="48">
        <f t="shared" ref="F63:F65" si="1">E63/D63</f>
        <v>1.0215980629539951</v>
      </c>
    </row>
    <row r="64" spans="1:6" ht="30">
      <c r="A64" s="39"/>
      <c r="B64" s="25" t="s">
        <v>109</v>
      </c>
      <c r="C64" s="25" t="s">
        <v>8</v>
      </c>
      <c r="D64" s="25">
        <v>165</v>
      </c>
      <c r="E64" s="25">
        <v>165</v>
      </c>
      <c r="F64" s="48">
        <f t="shared" si="1"/>
        <v>1</v>
      </c>
    </row>
    <row r="65" spans="1:6">
      <c r="A65" s="39"/>
      <c r="B65" s="25" t="s">
        <v>110</v>
      </c>
      <c r="C65" s="25" t="s">
        <v>6</v>
      </c>
      <c r="D65" s="25">
        <v>1900</v>
      </c>
      <c r="E65" s="25">
        <v>1818</v>
      </c>
      <c r="F65" s="48">
        <f t="shared" si="1"/>
        <v>0.95684210526315794</v>
      </c>
    </row>
    <row r="66" spans="1:6" ht="30">
      <c r="A66" s="39"/>
      <c r="B66" s="25" t="s">
        <v>126</v>
      </c>
      <c r="C66" s="25" t="s">
        <v>119</v>
      </c>
      <c r="D66" s="25">
        <v>1343.5</v>
      </c>
      <c r="E66" s="25">
        <v>1343.5</v>
      </c>
      <c r="F66" s="25">
        <f>E66/D66</f>
        <v>1</v>
      </c>
    </row>
    <row r="67" spans="1:6" ht="30">
      <c r="A67" s="39"/>
      <c r="B67" s="25" t="s">
        <v>124</v>
      </c>
      <c r="C67" s="25" t="s">
        <v>68</v>
      </c>
      <c r="D67" s="25"/>
      <c r="E67" s="25"/>
      <c r="F67" s="48">
        <f>(F62+F63+F64+F65)/4</f>
        <v>0.95255828604689463</v>
      </c>
    </row>
    <row r="68" spans="1:6">
      <c r="A68" s="39"/>
      <c r="B68" s="39" t="s">
        <v>127</v>
      </c>
      <c r="C68" s="39" t="s">
        <v>68</v>
      </c>
      <c r="D68" s="25"/>
      <c r="E68" s="41">
        <f>F67*F66</f>
        <v>0.95255828604689463</v>
      </c>
      <c r="F68" s="39" t="s">
        <v>120</v>
      </c>
    </row>
    <row r="69" spans="1:6">
      <c r="A69" s="15" t="s">
        <v>17</v>
      </c>
      <c r="B69" s="77" t="s">
        <v>123</v>
      </c>
      <c r="C69" s="56"/>
      <c r="D69" s="56"/>
      <c r="E69" s="56"/>
      <c r="F69" s="57"/>
    </row>
    <row r="70" spans="1:6" ht="30">
      <c r="A70" s="39"/>
      <c r="B70" s="25" t="s">
        <v>280</v>
      </c>
      <c r="C70" s="25" t="s">
        <v>6</v>
      </c>
      <c r="D70" s="25">
        <v>1.1100000000000001</v>
      </c>
      <c r="E70" s="25">
        <v>1.1100000000000001</v>
      </c>
      <c r="F70" s="25">
        <f>E70/D70</f>
        <v>1</v>
      </c>
    </row>
    <row r="71" spans="1:6" ht="45">
      <c r="A71" s="39"/>
      <c r="B71" s="50" t="s">
        <v>188</v>
      </c>
      <c r="C71" s="25" t="s">
        <v>5</v>
      </c>
      <c r="D71" s="25">
        <v>23</v>
      </c>
      <c r="E71" s="25">
        <v>21</v>
      </c>
      <c r="F71" s="48">
        <f t="shared" ref="F71:F77" si="2">E71/D71</f>
        <v>0.91304347826086951</v>
      </c>
    </row>
    <row r="72" spans="1:6" s="11" customFormat="1" ht="30">
      <c r="A72" s="39"/>
      <c r="B72" s="50" t="s">
        <v>111</v>
      </c>
      <c r="C72" s="25" t="s">
        <v>5</v>
      </c>
      <c r="D72" s="25">
        <v>100</v>
      </c>
      <c r="E72" s="25">
        <v>92</v>
      </c>
      <c r="F72" s="25">
        <f t="shared" si="2"/>
        <v>0.92</v>
      </c>
    </row>
    <row r="73" spans="1:6" ht="60">
      <c r="A73" s="39"/>
      <c r="B73" s="50" t="s">
        <v>116</v>
      </c>
      <c r="C73" s="25" t="s">
        <v>5</v>
      </c>
      <c r="D73" s="25">
        <v>100</v>
      </c>
      <c r="E73" s="25">
        <v>100</v>
      </c>
      <c r="F73" s="25">
        <f t="shared" si="2"/>
        <v>1</v>
      </c>
    </row>
    <row r="74" spans="1:6" ht="30">
      <c r="A74" s="39"/>
      <c r="B74" s="50" t="s">
        <v>115</v>
      </c>
      <c r="C74" s="25" t="s">
        <v>5</v>
      </c>
      <c r="D74" s="25">
        <v>100</v>
      </c>
      <c r="E74" s="25">
        <v>100</v>
      </c>
      <c r="F74" s="25">
        <f t="shared" si="2"/>
        <v>1</v>
      </c>
    </row>
    <row r="75" spans="1:6" ht="60">
      <c r="A75" s="39"/>
      <c r="B75" s="50" t="s">
        <v>114</v>
      </c>
      <c r="C75" s="25" t="s">
        <v>5</v>
      </c>
      <c r="D75" s="25">
        <v>100</v>
      </c>
      <c r="E75" s="25">
        <v>100</v>
      </c>
      <c r="F75" s="25">
        <f t="shared" si="2"/>
        <v>1</v>
      </c>
    </row>
    <row r="76" spans="1:6" ht="45">
      <c r="A76" s="39"/>
      <c r="B76" s="50" t="s">
        <v>113</v>
      </c>
      <c r="C76" s="25" t="s">
        <v>5</v>
      </c>
      <c r="D76" s="25">
        <v>100</v>
      </c>
      <c r="E76" s="25">
        <v>100</v>
      </c>
      <c r="F76" s="25">
        <f>E76/D76</f>
        <v>1</v>
      </c>
    </row>
    <row r="77" spans="1:6" ht="30">
      <c r="A77" s="39"/>
      <c r="B77" s="50" t="s">
        <v>112</v>
      </c>
      <c r="C77" s="25" t="s">
        <v>5</v>
      </c>
      <c r="D77" s="25">
        <v>100</v>
      </c>
      <c r="E77" s="25">
        <v>100</v>
      </c>
      <c r="F77" s="25">
        <f t="shared" si="2"/>
        <v>1</v>
      </c>
    </row>
    <row r="78" spans="1:6" ht="30">
      <c r="A78" s="39"/>
      <c r="B78" s="25" t="s">
        <v>126</v>
      </c>
      <c r="C78" s="25" t="s">
        <v>119</v>
      </c>
      <c r="D78" s="25">
        <v>33115.49</v>
      </c>
      <c r="E78" s="25">
        <v>33115.49</v>
      </c>
      <c r="F78" s="25">
        <f>E78/D78</f>
        <v>1</v>
      </c>
    </row>
    <row r="79" spans="1:6" ht="30">
      <c r="A79" s="39"/>
      <c r="B79" s="25" t="s">
        <v>124</v>
      </c>
      <c r="C79" s="25" t="s">
        <v>68</v>
      </c>
      <c r="D79" s="25"/>
      <c r="E79" s="25"/>
      <c r="F79" s="48">
        <f>(F71+F72+F73+F74+F75+F76+F77)/7</f>
        <v>0.97614906832298132</v>
      </c>
    </row>
    <row r="80" spans="1:6">
      <c r="A80" s="39"/>
      <c r="B80" s="39" t="s">
        <v>127</v>
      </c>
      <c r="C80" s="39" t="s">
        <v>68</v>
      </c>
      <c r="D80" s="25"/>
      <c r="E80" s="41">
        <f>F79*F78</f>
        <v>0.97614906832298132</v>
      </c>
      <c r="F80" s="39" t="s">
        <v>120</v>
      </c>
    </row>
    <row r="81" spans="1:6" s="11" customFormat="1">
      <c r="A81" s="15" t="s">
        <v>189</v>
      </c>
      <c r="B81" s="77" t="s">
        <v>281</v>
      </c>
      <c r="C81" s="79"/>
      <c r="D81" s="79"/>
      <c r="E81" s="79"/>
      <c r="F81" s="80"/>
    </row>
    <row r="82" spans="1:6" s="11" customFormat="1" ht="30">
      <c r="A82" s="39"/>
      <c r="B82" s="25" t="s">
        <v>190</v>
      </c>
      <c r="C82" s="25" t="s">
        <v>191</v>
      </c>
      <c r="D82" s="25">
        <v>5</v>
      </c>
      <c r="E82" s="25">
        <v>5</v>
      </c>
      <c r="F82" s="25">
        <v>1</v>
      </c>
    </row>
    <row r="83" spans="1:6" s="11" customFormat="1" ht="30">
      <c r="A83" s="39"/>
      <c r="B83" s="25" t="s">
        <v>192</v>
      </c>
      <c r="C83" s="25" t="s">
        <v>7</v>
      </c>
      <c r="D83" s="25">
        <v>56</v>
      </c>
      <c r="E83" s="25">
        <v>56</v>
      </c>
      <c r="F83" s="25">
        <f>E83/D83</f>
        <v>1</v>
      </c>
    </row>
    <row r="84" spans="1:6" s="11" customFormat="1" ht="30">
      <c r="A84" s="39"/>
      <c r="B84" s="25" t="s">
        <v>126</v>
      </c>
      <c r="C84" s="25" t="s">
        <v>119</v>
      </c>
      <c r="D84" s="25">
        <v>50</v>
      </c>
      <c r="E84" s="25">
        <v>50</v>
      </c>
      <c r="F84" s="25">
        <v>1</v>
      </c>
    </row>
    <row r="85" spans="1:6" s="11" customFormat="1" ht="30">
      <c r="A85" s="39"/>
      <c r="B85" s="25" t="s">
        <v>124</v>
      </c>
      <c r="C85" s="25" t="s">
        <v>68</v>
      </c>
      <c r="D85" s="25"/>
      <c r="E85" s="25"/>
      <c r="F85" s="25">
        <f>(F82+F83)/2</f>
        <v>1</v>
      </c>
    </row>
    <row r="86" spans="1:6" s="11" customFormat="1">
      <c r="A86" s="39"/>
      <c r="B86" s="39" t="s">
        <v>127</v>
      </c>
      <c r="C86" s="39" t="s">
        <v>68</v>
      </c>
      <c r="D86" s="25"/>
      <c r="E86" s="39">
        <f>F85*F84</f>
        <v>1</v>
      </c>
      <c r="F86" s="39" t="s">
        <v>120</v>
      </c>
    </row>
    <row r="87" spans="1:6">
      <c r="A87" s="14">
        <v>3</v>
      </c>
      <c r="B87" s="78" t="s">
        <v>166</v>
      </c>
      <c r="C87" s="78"/>
      <c r="D87" s="78"/>
      <c r="E87" s="78"/>
      <c r="F87" s="78"/>
    </row>
    <row r="88" spans="1:6" ht="45">
      <c r="A88" s="39"/>
      <c r="B88" s="25" t="s">
        <v>193</v>
      </c>
      <c r="C88" s="25" t="s">
        <v>5</v>
      </c>
      <c r="D88" s="25">
        <v>17.440000000000001</v>
      </c>
      <c r="E88" s="25">
        <v>14.8</v>
      </c>
      <c r="F88" s="47">
        <f>E88/D88</f>
        <v>0.84862385321100919</v>
      </c>
    </row>
    <row r="89" spans="1:6" ht="60">
      <c r="A89" s="39"/>
      <c r="B89" s="25" t="s">
        <v>194</v>
      </c>
      <c r="C89" s="25" t="s">
        <v>5</v>
      </c>
      <c r="D89" s="25">
        <v>8.33</v>
      </c>
      <c r="E89" s="25">
        <v>8.33</v>
      </c>
      <c r="F89" s="25">
        <f>E89/D89</f>
        <v>1</v>
      </c>
    </row>
    <row r="90" spans="1:6" ht="30">
      <c r="A90" s="39"/>
      <c r="B90" s="25" t="s">
        <v>129</v>
      </c>
      <c r="C90" s="25" t="s">
        <v>119</v>
      </c>
      <c r="D90" s="25">
        <v>6865.28</v>
      </c>
      <c r="E90" s="25">
        <v>6865.28</v>
      </c>
      <c r="F90" s="25">
        <f>E90/D90</f>
        <v>1</v>
      </c>
    </row>
    <row r="91" spans="1:6" ht="30">
      <c r="A91" s="39"/>
      <c r="B91" s="25" t="s">
        <v>125</v>
      </c>
      <c r="C91" s="25" t="s">
        <v>68</v>
      </c>
      <c r="D91" s="25"/>
      <c r="E91" s="25"/>
      <c r="F91" s="47">
        <f>(F88+F89)/2</f>
        <v>0.92431192660550465</v>
      </c>
    </row>
    <row r="92" spans="1:6">
      <c r="A92" s="39"/>
      <c r="B92" s="39" t="s">
        <v>128</v>
      </c>
      <c r="C92" s="39" t="s">
        <v>68</v>
      </c>
      <c r="D92" s="25"/>
      <c r="E92" s="40">
        <f>F90*F91</f>
        <v>0.92431192660550465</v>
      </c>
      <c r="F92" s="39" t="s">
        <v>120</v>
      </c>
    </row>
    <row r="93" spans="1:6">
      <c r="A93" s="15" t="s">
        <v>18</v>
      </c>
      <c r="B93" s="77" t="s">
        <v>132</v>
      </c>
      <c r="C93" s="56"/>
      <c r="D93" s="56"/>
      <c r="E93" s="56"/>
      <c r="F93" s="57"/>
    </row>
    <row r="94" spans="1:6" ht="30">
      <c r="A94" s="39"/>
      <c r="B94" s="25" t="s">
        <v>24</v>
      </c>
      <c r="C94" s="25" t="s">
        <v>8</v>
      </c>
      <c r="D94" s="25">
        <v>223</v>
      </c>
      <c r="E94" s="25">
        <v>152</v>
      </c>
      <c r="F94" s="47">
        <f>E94/D94</f>
        <v>0.68161434977578472</v>
      </c>
    </row>
    <row r="95" spans="1:6" ht="45">
      <c r="A95" s="39"/>
      <c r="B95" s="25" t="s">
        <v>25</v>
      </c>
      <c r="C95" s="25" t="s">
        <v>6</v>
      </c>
      <c r="D95" s="25">
        <v>61</v>
      </c>
      <c r="E95" s="25">
        <v>64</v>
      </c>
      <c r="F95" s="48">
        <f>E95/D95</f>
        <v>1.0491803278688525</v>
      </c>
    </row>
    <row r="96" spans="1:6" ht="30">
      <c r="A96" s="39"/>
      <c r="B96" s="25" t="s">
        <v>26</v>
      </c>
      <c r="C96" s="25" t="s">
        <v>6</v>
      </c>
      <c r="D96" s="25">
        <v>43</v>
      </c>
      <c r="E96" s="25">
        <v>54</v>
      </c>
      <c r="F96" s="47">
        <f>E96/D96</f>
        <v>1.2558139534883721</v>
      </c>
    </row>
    <row r="97" spans="1:6" ht="30">
      <c r="A97" s="39"/>
      <c r="B97" s="25" t="s">
        <v>27</v>
      </c>
      <c r="C97" s="25" t="s">
        <v>6</v>
      </c>
      <c r="D97" s="25">
        <v>1000</v>
      </c>
      <c r="E97" s="25">
        <v>1000</v>
      </c>
      <c r="F97" s="25">
        <v>1</v>
      </c>
    </row>
    <row r="98" spans="1:6" ht="30">
      <c r="A98" s="39"/>
      <c r="B98" s="25" t="s">
        <v>126</v>
      </c>
      <c r="C98" s="25" t="s">
        <v>119</v>
      </c>
      <c r="D98" s="25">
        <v>4029.92</v>
      </c>
      <c r="E98" s="25">
        <v>4029.92</v>
      </c>
      <c r="F98" s="25">
        <f>E98/D98</f>
        <v>1</v>
      </c>
    </row>
    <row r="99" spans="1:6" ht="30">
      <c r="A99" s="39"/>
      <c r="B99" s="25" t="s">
        <v>124</v>
      </c>
      <c r="C99" s="25" t="s">
        <v>68</v>
      </c>
      <c r="D99" s="25"/>
      <c r="E99" s="25"/>
      <c r="F99" s="49">
        <f>(F94+F95+F96+F97)/4</f>
        <v>0.99665215778325233</v>
      </c>
    </row>
    <row r="100" spans="1:6">
      <c r="A100" s="39"/>
      <c r="B100" s="39" t="s">
        <v>127</v>
      </c>
      <c r="C100" s="39" t="s">
        <v>68</v>
      </c>
      <c r="D100" s="25"/>
      <c r="E100" s="44">
        <f>F99*F98</f>
        <v>0.99665215778325233</v>
      </c>
      <c r="F100" s="39" t="s">
        <v>120</v>
      </c>
    </row>
    <row r="101" spans="1:6" ht="18" customHeight="1">
      <c r="A101" s="15" t="s">
        <v>19</v>
      </c>
      <c r="B101" s="77" t="s">
        <v>175</v>
      </c>
      <c r="C101" s="56"/>
      <c r="D101" s="56"/>
      <c r="E101" s="56"/>
      <c r="F101" s="57"/>
    </row>
    <row r="102" spans="1:6" ht="60">
      <c r="A102" s="29"/>
      <c r="B102" s="23" t="s">
        <v>197</v>
      </c>
      <c r="C102" s="23" t="s">
        <v>5</v>
      </c>
      <c r="D102" s="25">
        <v>8.3000000000000007</v>
      </c>
      <c r="E102" s="25">
        <v>8.3000000000000007</v>
      </c>
      <c r="F102" s="23">
        <v>1</v>
      </c>
    </row>
    <row r="103" spans="1:6" ht="120">
      <c r="A103" s="29"/>
      <c r="B103" s="23" t="s">
        <v>28</v>
      </c>
      <c r="C103" s="23" t="s">
        <v>5</v>
      </c>
      <c r="D103" s="25">
        <v>100</v>
      </c>
      <c r="E103" s="25">
        <v>100</v>
      </c>
      <c r="F103" s="23">
        <v>1</v>
      </c>
    </row>
    <row r="104" spans="1:6" ht="30">
      <c r="A104" s="29"/>
      <c r="B104" s="23" t="s">
        <v>126</v>
      </c>
      <c r="C104" s="23" t="s">
        <v>119</v>
      </c>
      <c r="D104" s="25">
        <v>2835.36</v>
      </c>
      <c r="E104" s="25">
        <v>2835.36</v>
      </c>
      <c r="F104" s="23">
        <v>1</v>
      </c>
    </row>
    <row r="105" spans="1:6" ht="30">
      <c r="A105" s="29"/>
      <c r="B105" s="23" t="s">
        <v>124</v>
      </c>
      <c r="C105" s="23" t="s">
        <v>68</v>
      </c>
      <c r="D105" s="25"/>
      <c r="E105" s="25"/>
      <c r="F105" s="23">
        <f>(F102+F103)/2</f>
        <v>1</v>
      </c>
    </row>
    <row r="106" spans="1:6">
      <c r="A106" s="29"/>
      <c r="B106" s="29" t="s">
        <v>127</v>
      </c>
      <c r="C106" s="29" t="s">
        <v>68</v>
      </c>
      <c r="D106" s="25"/>
      <c r="E106" s="39">
        <f>F105*F104</f>
        <v>1</v>
      </c>
      <c r="F106" s="29" t="s">
        <v>120</v>
      </c>
    </row>
    <row r="107" spans="1:6" ht="33" customHeight="1">
      <c r="A107" s="6">
        <v>4</v>
      </c>
      <c r="B107" s="58" t="s">
        <v>167</v>
      </c>
      <c r="C107" s="59"/>
      <c r="D107" s="59"/>
      <c r="E107" s="59"/>
      <c r="F107" s="60"/>
    </row>
    <row r="108" spans="1:6" ht="22.5" customHeight="1">
      <c r="A108" s="23"/>
      <c r="B108" s="23" t="s">
        <v>176</v>
      </c>
      <c r="C108" s="23" t="s">
        <v>5</v>
      </c>
      <c r="D108" s="23">
        <v>100.7</v>
      </c>
      <c r="E108" s="23">
        <v>105.4</v>
      </c>
      <c r="F108" s="24">
        <f>E108/D108</f>
        <v>1.0466732869910627</v>
      </c>
    </row>
    <row r="109" spans="1:6" ht="33" customHeight="1">
      <c r="A109" s="29"/>
      <c r="B109" s="23" t="s">
        <v>129</v>
      </c>
      <c r="C109" s="23" t="s">
        <v>119</v>
      </c>
      <c r="D109" s="25">
        <v>3239.57</v>
      </c>
      <c r="E109" s="25">
        <v>3234.92</v>
      </c>
      <c r="F109" s="31">
        <f>E109/D109</f>
        <v>0.99856462431742476</v>
      </c>
    </row>
    <row r="110" spans="1:6" ht="33" customHeight="1">
      <c r="A110" s="29"/>
      <c r="B110" s="23" t="s">
        <v>125</v>
      </c>
      <c r="C110" s="23" t="s">
        <v>68</v>
      </c>
      <c r="D110" s="25"/>
      <c r="E110" s="25"/>
      <c r="F110" s="23">
        <v>1.05</v>
      </c>
    </row>
    <row r="111" spans="1:6" ht="22.5" customHeight="1">
      <c r="A111" s="29"/>
      <c r="B111" s="29" t="s">
        <v>128</v>
      </c>
      <c r="C111" s="29" t="s">
        <v>68</v>
      </c>
      <c r="D111" s="25"/>
      <c r="E111" s="41">
        <f>F110*F109</f>
        <v>1.048492855533296</v>
      </c>
      <c r="F111" s="29" t="s">
        <v>120</v>
      </c>
    </row>
    <row r="112" spans="1:6">
      <c r="A112" s="7" t="s">
        <v>39</v>
      </c>
      <c r="B112" s="55" t="s">
        <v>133</v>
      </c>
      <c r="C112" s="56"/>
      <c r="D112" s="56"/>
      <c r="E112" s="56"/>
      <c r="F112" s="57"/>
    </row>
    <row r="113" spans="1:6" ht="30" customHeight="1">
      <c r="A113" s="29"/>
      <c r="B113" s="23" t="s">
        <v>29</v>
      </c>
      <c r="C113" s="23" t="s">
        <v>7</v>
      </c>
      <c r="D113" s="25">
        <v>2</v>
      </c>
      <c r="E113" s="25"/>
      <c r="F113" s="83" t="s">
        <v>263</v>
      </c>
    </row>
    <row r="114" spans="1:6" ht="30" customHeight="1">
      <c r="A114" s="29"/>
      <c r="B114" s="23" t="s">
        <v>126</v>
      </c>
      <c r="C114" s="23" t="s">
        <v>119</v>
      </c>
      <c r="D114" s="25">
        <v>1.0900000000000001</v>
      </c>
      <c r="E114" s="25"/>
      <c r="F114" s="84"/>
    </row>
    <row r="115" spans="1:6" ht="30" customHeight="1">
      <c r="A115" s="29"/>
      <c r="B115" s="23" t="s">
        <v>124</v>
      </c>
      <c r="C115" s="23" t="s">
        <v>68</v>
      </c>
      <c r="D115" s="25"/>
      <c r="E115" s="25"/>
      <c r="F115" s="84"/>
    </row>
    <row r="116" spans="1:6" ht="15" customHeight="1">
      <c r="A116" s="29"/>
      <c r="B116" s="29" t="s">
        <v>127</v>
      </c>
      <c r="C116" s="29" t="s">
        <v>68</v>
      </c>
      <c r="D116" s="25"/>
      <c r="E116" s="39"/>
      <c r="F116" s="85"/>
    </row>
    <row r="117" spans="1:6">
      <c r="A117" s="7" t="s">
        <v>40</v>
      </c>
      <c r="B117" s="55" t="s">
        <v>134</v>
      </c>
      <c r="C117" s="56"/>
      <c r="D117" s="56"/>
      <c r="E117" s="56"/>
      <c r="F117" s="57"/>
    </row>
    <row r="118" spans="1:6" ht="30">
      <c r="A118" s="29"/>
      <c r="B118" s="23" t="s">
        <v>30</v>
      </c>
      <c r="C118" s="23" t="s">
        <v>6</v>
      </c>
      <c r="D118" s="25">
        <v>0</v>
      </c>
      <c r="E118" s="25">
        <v>0</v>
      </c>
      <c r="F118" s="23">
        <v>1</v>
      </c>
    </row>
    <row r="119" spans="1:6" ht="30">
      <c r="A119" s="29"/>
      <c r="B119" s="23" t="s">
        <v>126</v>
      </c>
      <c r="C119" s="23" t="s">
        <v>119</v>
      </c>
      <c r="D119" s="25">
        <v>540.87</v>
      </c>
      <c r="E119" s="25">
        <v>536.88</v>
      </c>
      <c r="F119" s="24">
        <f>E119/D119</f>
        <v>0.99262299628376505</v>
      </c>
    </row>
    <row r="120" spans="1:6" ht="30">
      <c r="A120" s="29"/>
      <c r="B120" s="23" t="s">
        <v>124</v>
      </c>
      <c r="C120" s="23" t="s">
        <v>68</v>
      </c>
      <c r="D120" s="25"/>
      <c r="E120" s="25"/>
      <c r="F120" s="23">
        <v>1</v>
      </c>
    </row>
    <row r="121" spans="1:6">
      <c r="A121" s="29"/>
      <c r="B121" s="29" t="s">
        <v>127</v>
      </c>
      <c r="C121" s="29" t="s">
        <v>68</v>
      </c>
      <c r="D121" s="25"/>
      <c r="E121" s="41">
        <f>F120*F119</f>
        <v>0.99262299628376505</v>
      </c>
      <c r="F121" s="29" t="s">
        <v>120</v>
      </c>
    </row>
    <row r="122" spans="1:6">
      <c r="A122" s="7" t="s">
        <v>41</v>
      </c>
      <c r="B122" s="55" t="s">
        <v>135</v>
      </c>
      <c r="C122" s="56"/>
      <c r="D122" s="56"/>
      <c r="E122" s="56"/>
      <c r="F122" s="57"/>
    </row>
    <row r="123" spans="1:6" ht="30">
      <c r="A123" s="29"/>
      <c r="B123" s="23" t="s">
        <v>31</v>
      </c>
      <c r="C123" s="23" t="s">
        <v>5</v>
      </c>
      <c r="D123" s="25">
        <v>100</v>
      </c>
      <c r="E123" s="25">
        <v>100</v>
      </c>
      <c r="F123" s="23">
        <v>1</v>
      </c>
    </row>
    <row r="124" spans="1:6" ht="30">
      <c r="A124" s="29"/>
      <c r="B124" s="23" t="s">
        <v>126</v>
      </c>
      <c r="C124" s="23" t="s">
        <v>119</v>
      </c>
      <c r="D124" s="25">
        <v>2698.7</v>
      </c>
      <c r="E124" s="25">
        <v>2698.7</v>
      </c>
      <c r="F124" s="23">
        <f>E124/D124</f>
        <v>1</v>
      </c>
    </row>
    <row r="125" spans="1:6" ht="30">
      <c r="A125" s="29"/>
      <c r="B125" s="23" t="s">
        <v>124</v>
      </c>
      <c r="C125" s="23" t="s">
        <v>68</v>
      </c>
      <c r="D125" s="25"/>
      <c r="E125" s="25"/>
      <c r="F125" s="23">
        <v>1</v>
      </c>
    </row>
    <row r="126" spans="1:6">
      <c r="A126" s="29"/>
      <c r="B126" s="29" t="s">
        <v>127</v>
      </c>
      <c r="C126" s="29" t="s">
        <v>68</v>
      </c>
      <c r="D126" s="25"/>
      <c r="E126" s="39">
        <f>F125*F124</f>
        <v>1</v>
      </c>
      <c r="F126" s="29" t="s">
        <v>120</v>
      </c>
    </row>
    <row r="127" spans="1:6" s="11" customFormat="1" ht="29.25" customHeight="1">
      <c r="A127" s="7" t="s">
        <v>198</v>
      </c>
      <c r="B127" s="55" t="s">
        <v>199</v>
      </c>
      <c r="C127" s="81"/>
      <c r="D127" s="81"/>
      <c r="E127" s="81"/>
      <c r="F127" s="82"/>
    </row>
    <row r="128" spans="1:6" s="11" customFormat="1" ht="30">
      <c r="A128" s="29"/>
      <c r="B128" s="23" t="s">
        <v>200</v>
      </c>
      <c r="C128" s="23" t="s">
        <v>201</v>
      </c>
      <c r="D128" s="25">
        <v>40</v>
      </c>
      <c r="E128" s="25">
        <v>130</v>
      </c>
      <c r="F128" s="23">
        <f>E128/D128</f>
        <v>3.25</v>
      </c>
    </row>
    <row r="129" spans="1:6" s="11" customFormat="1" ht="30">
      <c r="A129" s="29"/>
      <c r="B129" s="23" t="s">
        <v>126</v>
      </c>
      <c r="C129" s="23" t="s">
        <v>119</v>
      </c>
      <c r="D129" s="25">
        <v>0</v>
      </c>
      <c r="E129" s="25">
        <v>0</v>
      </c>
      <c r="F129" s="23">
        <v>1</v>
      </c>
    </row>
    <row r="130" spans="1:6" s="11" customFormat="1" ht="30">
      <c r="A130" s="29"/>
      <c r="B130" s="23" t="s">
        <v>124</v>
      </c>
      <c r="C130" s="23" t="s">
        <v>68</v>
      </c>
      <c r="D130" s="25"/>
      <c r="E130" s="25"/>
      <c r="F130" s="23">
        <v>3.25</v>
      </c>
    </row>
    <row r="131" spans="1:6" s="11" customFormat="1">
      <c r="A131" s="29"/>
      <c r="B131" s="29" t="s">
        <v>127</v>
      </c>
      <c r="C131" s="29" t="s">
        <v>68</v>
      </c>
      <c r="D131" s="25"/>
      <c r="E131" s="39">
        <v>3.25</v>
      </c>
      <c r="F131" s="29" t="s">
        <v>130</v>
      </c>
    </row>
    <row r="132" spans="1:6" s="11" customFormat="1">
      <c r="A132" s="7" t="s">
        <v>202</v>
      </c>
      <c r="B132" s="55" t="s">
        <v>203</v>
      </c>
      <c r="C132" s="81"/>
      <c r="D132" s="81"/>
      <c r="E132" s="81"/>
      <c r="F132" s="82"/>
    </row>
    <row r="133" spans="1:6" s="11" customFormat="1">
      <c r="A133" s="29"/>
      <c r="B133" s="22" t="s">
        <v>204</v>
      </c>
      <c r="C133" s="23" t="s">
        <v>201</v>
      </c>
      <c r="D133" s="22">
        <v>600</v>
      </c>
      <c r="E133" s="23">
        <v>0</v>
      </c>
      <c r="F133" s="23">
        <v>0</v>
      </c>
    </row>
    <row r="134" spans="1:6" s="11" customFormat="1">
      <c r="A134" s="29"/>
      <c r="B134" s="22" t="s">
        <v>265</v>
      </c>
      <c r="C134" s="23" t="s">
        <v>208</v>
      </c>
      <c r="D134" s="22">
        <v>100</v>
      </c>
      <c r="E134" s="23">
        <v>0</v>
      </c>
      <c r="F134" s="23">
        <v>0</v>
      </c>
    </row>
    <row r="135" spans="1:6" s="11" customFormat="1" ht="25.5">
      <c r="A135" s="29"/>
      <c r="B135" s="22" t="s">
        <v>266</v>
      </c>
      <c r="C135" s="23" t="s">
        <v>209</v>
      </c>
      <c r="D135" s="22">
        <v>10</v>
      </c>
      <c r="E135" s="23">
        <v>0</v>
      </c>
      <c r="F135" s="23">
        <v>0</v>
      </c>
    </row>
    <row r="136" spans="1:6" s="11" customFormat="1">
      <c r="A136" s="29"/>
      <c r="B136" s="22" t="s">
        <v>205</v>
      </c>
      <c r="C136" s="23" t="s">
        <v>210</v>
      </c>
      <c r="D136" s="22">
        <v>4</v>
      </c>
      <c r="E136" s="23">
        <v>0</v>
      </c>
      <c r="F136" s="23">
        <v>0</v>
      </c>
    </row>
    <row r="137" spans="1:6" s="11" customFormat="1">
      <c r="A137" s="29"/>
      <c r="B137" s="22" t="s">
        <v>267</v>
      </c>
      <c r="C137" s="23" t="s">
        <v>201</v>
      </c>
      <c r="D137" s="22">
        <v>15</v>
      </c>
      <c r="E137" s="23">
        <v>0</v>
      </c>
      <c r="F137" s="23">
        <v>0</v>
      </c>
    </row>
    <row r="138" spans="1:6" s="11" customFormat="1">
      <c r="A138" s="29"/>
      <c r="B138" s="22" t="s">
        <v>268</v>
      </c>
      <c r="C138" s="23" t="s">
        <v>201</v>
      </c>
      <c r="D138" s="22">
        <v>5</v>
      </c>
      <c r="E138" s="23">
        <v>0</v>
      </c>
      <c r="F138" s="23">
        <v>0</v>
      </c>
    </row>
    <row r="139" spans="1:6" s="11" customFormat="1">
      <c r="A139" s="29"/>
      <c r="B139" s="22" t="s">
        <v>206</v>
      </c>
      <c r="C139" s="23" t="s">
        <v>211</v>
      </c>
      <c r="D139" s="22">
        <v>400</v>
      </c>
      <c r="E139" s="23">
        <v>0</v>
      </c>
      <c r="F139" s="23">
        <v>0</v>
      </c>
    </row>
    <row r="140" spans="1:6" s="11" customFormat="1">
      <c r="A140" s="29"/>
      <c r="B140" s="22" t="s">
        <v>207</v>
      </c>
      <c r="C140" s="23" t="s">
        <v>212</v>
      </c>
      <c r="D140" s="22">
        <v>5</v>
      </c>
      <c r="E140" s="23">
        <v>0</v>
      </c>
      <c r="F140" s="23">
        <v>0</v>
      </c>
    </row>
    <row r="141" spans="1:6" s="11" customFormat="1" ht="51">
      <c r="A141" s="29"/>
      <c r="B141" s="22" t="s">
        <v>269</v>
      </c>
      <c r="C141" s="23" t="s">
        <v>213</v>
      </c>
      <c r="D141" s="22">
        <v>1</v>
      </c>
      <c r="E141" s="23">
        <v>0</v>
      </c>
      <c r="F141" s="23">
        <v>0</v>
      </c>
    </row>
    <row r="142" spans="1:6" s="11" customFormat="1" ht="38.25">
      <c r="A142" s="29"/>
      <c r="B142" s="22" t="s">
        <v>270</v>
      </c>
      <c r="C142" s="23" t="s">
        <v>213</v>
      </c>
      <c r="D142" s="22">
        <v>1</v>
      </c>
      <c r="E142" s="23">
        <v>0</v>
      </c>
      <c r="F142" s="23">
        <v>0</v>
      </c>
    </row>
    <row r="143" spans="1:6" s="13" customFormat="1" ht="38.25">
      <c r="A143" s="29"/>
      <c r="B143" s="22" t="s">
        <v>271</v>
      </c>
      <c r="C143" s="23" t="s">
        <v>119</v>
      </c>
      <c r="D143" s="22">
        <v>1</v>
      </c>
      <c r="E143" s="23">
        <v>0</v>
      </c>
      <c r="F143" s="23">
        <v>0</v>
      </c>
    </row>
    <row r="144" spans="1:6" s="13" customFormat="1">
      <c r="A144" s="29"/>
      <c r="B144" s="22" t="s">
        <v>272</v>
      </c>
      <c r="C144" s="23" t="s">
        <v>68</v>
      </c>
      <c r="D144" s="22">
        <v>1</v>
      </c>
      <c r="E144" s="25"/>
      <c r="F144" s="23">
        <v>0</v>
      </c>
    </row>
    <row r="145" spans="1:6" s="13" customFormat="1" ht="81" customHeight="1">
      <c r="A145" s="29"/>
      <c r="B145" s="29" t="s">
        <v>127</v>
      </c>
      <c r="C145" s="29" t="s">
        <v>68</v>
      </c>
      <c r="D145" s="25"/>
      <c r="E145" s="39">
        <v>0</v>
      </c>
      <c r="F145" s="29" t="s">
        <v>264</v>
      </c>
    </row>
    <row r="146" spans="1:6">
      <c r="A146" s="6">
        <v>5</v>
      </c>
      <c r="B146" s="58" t="s">
        <v>168</v>
      </c>
      <c r="C146" s="59"/>
      <c r="D146" s="59"/>
      <c r="E146" s="59"/>
      <c r="F146" s="60"/>
    </row>
    <row r="147" spans="1:6" ht="30">
      <c r="A147" s="45"/>
      <c r="B147" s="46" t="s">
        <v>136</v>
      </c>
      <c r="C147" s="23" t="s">
        <v>8</v>
      </c>
      <c r="D147" s="25">
        <v>73</v>
      </c>
      <c r="E147" s="25">
        <v>73</v>
      </c>
      <c r="F147" s="23">
        <v>1</v>
      </c>
    </row>
    <row r="148" spans="1:6" ht="45">
      <c r="A148" s="45"/>
      <c r="B148" s="46" t="s">
        <v>137</v>
      </c>
      <c r="C148" s="23" t="s">
        <v>5</v>
      </c>
      <c r="D148" s="25">
        <v>27</v>
      </c>
      <c r="E148" s="25">
        <v>27</v>
      </c>
      <c r="F148" s="23">
        <v>1</v>
      </c>
    </row>
    <row r="149" spans="1:6" ht="45">
      <c r="A149" s="45"/>
      <c r="B149" s="46" t="s">
        <v>147</v>
      </c>
      <c r="C149" s="23" t="s">
        <v>6</v>
      </c>
      <c r="D149" s="25">
        <v>6</v>
      </c>
      <c r="E149" s="25">
        <v>7.5</v>
      </c>
      <c r="F149" s="23">
        <f>E149/D149</f>
        <v>1.25</v>
      </c>
    </row>
    <row r="150" spans="1:6" ht="75">
      <c r="A150" s="45"/>
      <c r="B150" s="46" t="s">
        <v>148</v>
      </c>
      <c r="C150" s="23" t="s">
        <v>6</v>
      </c>
      <c r="D150" s="25">
        <v>3500</v>
      </c>
      <c r="E150" s="25">
        <v>3500</v>
      </c>
      <c r="F150" s="23">
        <v>1</v>
      </c>
    </row>
    <row r="151" spans="1:6" ht="30">
      <c r="A151" s="45"/>
      <c r="B151" s="23" t="s">
        <v>129</v>
      </c>
      <c r="C151" s="23" t="s">
        <v>119</v>
      </c>
      <c r="D151" s="25">
        <v>1807.96</v>
      </c>
      <c r="E151" s="25">
        <v>1802.83</v>
      </c>
      <c r="F151" s="31">
        <f>E151/D151</f>
        <v>0.99716254784397884</v>
      </c>
    </row>
    <row r="152" spans="1:6" ht="30">
      <c r="A152" s="45"/>
      <c r="B152" s="23" t="s">
        <v>125</v>
      </c>
      <c r="C152" s="23" t="s">
        <v>68</v>
      </c>
      <c r="D152" s="25"/>
      <c r="E152" s="25"/>
      <c r="F152" s="23">
        <f>(F147+F148+F149+F150)/4</f>
        <v>1.0625</v>
      </c>
    </row>
    <row r="153" spans="1:6">
      <c r="A153" s="45"/>
      <c r="B153" s="29" t="s">
        <v>128</v>
      </c>
      <c r="C153" s="29" t="s">
        <v>68</v>
      </c>
      <c r="D153" s="25"/>
      <c r="E153" s="44">
        <f>F152*F151</f>
        <v>1.0594852070842276</v>
      </c>
      <c r="F153" s="29" t="s">
        <v>130</v>
      </c>
    </row>
    <row r="154" spans="1:6">
      <c r="A154" s="8" t="s">
        <v>37</v>
      </c>
      <c r="B154" s="55" t="s">
        <v>214</v>
      </c>
      <c r="C154" s="56"/>
      <c r="D154" s="56"/>
      <c r="E154" s="56"/>
      <c r="F154" s="57"/>
    </row>
    <row r="155" spans="1:6">
      <c r="A155" s="42"/>
      <c r="B155" s="38" t="s">
        <v>32</v>
      </c>
      <c r="C155" s="38" t="s">
        <v>6</v>
      </c>
      <c r="D155" s="43">
        <v>1800</v>
      </c>
      <c r="E155" s="43">
        <v>1800</v>
      </c>
      <c r="F155" s="38">
        <f>E155/D155</f>
        <v>1</v>
      </c>
    </row>
    <row r="156" spans="1:6" ht="30">
      <c r="A156" s="29"/>
      <c r="B156" s="23" t="s">
        <v>33</v>
      </c>
      <c r="C156" s="23" t="s">
        <v>6</v>
      </c>
      <c r="D156" s="25">
        <v>11325</v>
      </c>
      <c r="E156" s="25">
        <v>11325</v>
      </c>
      <c r="F156" s="38">
        <f>E156/D156</f>
        <v>1</v>
      </c>
    </row>
    <row r="157" spans="1:6" ht="90">
      <c r="A157" s="29"/>
      <c r="B157" s="23" t="s">
        <v>34</v>
      </c>
      <c r="C157" s="23" t="s">
        <v>6</v>
      </c>
      <c r="D157" s="25">
        <v>3500</v>
      </c>
      <c r="E157" s="25">
        <v>3500</v>
      </c>
      <c r="F157" s="38">
        <f>E157/D157</f>
        <v>1</v>
      </c>
    </row>
    <row r="158" spans="1:6" ht="30">
      <c r="A158" s="29"/>
      <c r="B158" s="23" t="s">
        <v>126</v>
      </c>
      <c r="C158" s="23" t="s">
        <v>119</v>
      </c>
      <c r="D158" s="25">
        <v>1807.96</v>
      </c>
      <c r="E158" s="25">
        <v>1802.73</v>
      </c>
      <c r="F158" s="31">
        <f>E158/D158</f>
        <v>0.99710723688577185</v>
      </c>
    </row>
    <row r="159" spans="1:6" ht="30">
      <c r="A159" s="29"/>
      <c r="B159" s="23" t="s">
        <v>124</v>
      </c>
      <c r="C159" s="23" t="s">
        <v>68</v>
      </c>
      <c r="D159" s="25"/>
      <c r="E159" s="25"/>
      <c r="F159" s="23">
        <f>(F155+F156+F157)/3</f>
        <v>1</v>
      </c>
    </row>
    <row r="160" spans="1:6">
      <c r="A160" s="29"/>
      <c r="B160" s="29" t="s">
        <v>127</v>
      </c>
      <c r="C160" s="29" t="s">
        <v>68</v>
      </c>
      <c r="D160" s="25"/>
      <c r="E160" s="44">
        <f>F159*F158</f>
        <v>0.99710723688577185</v>
      </c>
      <c r="F160" s="29" t="s">
        <v>273</v>
      </c>
    </row>
    <row r="161" spans="1:6">
      <c r="A161" s="7" t="s">
        <v>38</v>
      </c>
      <c r="B161" s="55" t="s">
        <v>215</v>
      </c>
      <c r="C161" s="56"/>
      <c r="D161" s="56"/>
      <c r="E161" s="56"/>
      <c r="F161" s="57"/>
    </row>
    <row r="162" spans="1:6" ht="38.25">
      <c r="A162" s="29"/>
      <c r="B162" s="22" t="s">
        <v>274</v>
      </c>
      <c r="C162" s="23" t="s">
        <v>5</v>
      </c>
      <c r="D162" s="25">
        <v>6</v>
      </c>
      <c r="E162" s="25">
        <v>6</v>
      </c>
      <c r="F162" s="38">
        <v>1</v>
      </c>
    </row>
    <row r="163" spans="1:6" s="13" customFormat="1" ht="25.5">
      <c r="A163" s="29"/>
      <c r="B163" s="22" t="s">
        <v>275</v>
      </c>
      <c r="C163" s="23" t="s">
        <v>9</v>
      </c>
      <c r="D163" s="25">
        <v>1</v>
      </c>
      <c r="E163" s="25">
        <v>1</v>
      </c>
      <c r="F163" s="38">
        <v>1</v>
      </c>
    </row>
    <row r="164" spans="1:6" ht="76.5">
      <c r="A164" s="29"/>
      <c r="B164" s="22" t="s">
        <v>278</v>
      </c>
      <c r="C164" s="23" t="s">
        <v>6</v>
      </c>
      <c r="D164" s="25">
        <v>15</v>
      </c>
      <c r="E164" s="25">
        <v>15</v>
      </c>
      <c r="F164" s="23">
        <v>1</v>
      </c>
    </row>
    <row r="165" spans="1:6" ht="30">
      <c r="A165" s="29"/>
      <c r="B165" s="23" t="s">
        <v>125</v>
      </c>
      <c r="C165" s="23" t="s">
        <v>68</v>
      </c>
      <c r="D165" s="25"/>
      <c r="E165" s="25"/>
      <c r="F165" s="23">
        <v>1</v>
      </c>
    </row>
    <row r="166" spans="1:6">
      <c r="A166" s="29"/>
      <c r="B166" s="29" t="s">
        <v>128</v>
      </c>
      <c r="C166" s="29" t="s">
        <v>68</v>
      </c>
      <c r="D166" s="25"/>
      <c r="E166" s="39">
        <v>1</v>
      </c>
      <c r="F166" s="29" t="s">
        <v>120</v>
      </c>
    </row>
    <row r="167" spans="1:6">
      <c r="A167" s="6">
        <v>6</v>
      </c>
      <c r="B167" s="58" t="s">
        <v>169</v>
      </c>
      <c r="C167" s="86"/>
      <c r="D167" s="86"/>
      <c r="E167" s="86"/>
      <c r="F167" s="87"/>
    </row>
    <row r="168" spans="1:6" ht="30">
      <c r="A168" s="29"/>
      <c r="B168" s="23" t="s">
        <v>149</v>
      </c>
      <c r="C168" s="23" t="s">
        <v>5</v>
      </c>
      <c r="D168" s="25">
        <v>5.2</v>
      </c>
      <c r="E168" s="25">
        <v>5.2</v>
      </c>
      <c r="F168" s="38">
        <f>E168/D168</f>
        <v>1</v>
      </c>
    </row>
    <row r="169" spans="1:6" ht="30">
      <c r="A169" s="29"/>
      <c r="B169" s="23" t="s">
        <v>129</v>
      </c>
      <c r="C169" s="23" t="s">
        <v>119</v>
      </c>
      <c r="D169" s="25">
        <v>12139.92</v>
      </c>
      <c r="E169" s="25">
        <v>12057.07</v>
      </c>
      <c r="F169" s="37">
        <f>E169/D169</f>
        <v>0.99317540807517679</v>
      </c>
    </row>
    <row r="170" spans="1:6" ht="30">
      <c r="A170" s="29"/>
      <c r="B170" s="23" t="s">
        <v>125</v>
      </c>
      <c r="C170" s="23" t="s">
        <v>68</v>
      </c>
      <c r="D170" s="25"/>
      <c r="E170" s="25"/>
      <c r="F170" s="38">
        <v>1</v>
      </c>
    </row>
    <row r="171" spans="1:6">
      <c r="A171" s="29"/>
      <c r="B171" s="29" t="s">
        <v>128</v>
      </c>
      <c r="C171" s="29" t="s">
        <v>68</v>
      </c>
      <c r="D171" s="39"/>
      <c r="E171" s="41">
        <f>F170*F169</f>
        <v>0.99317540807517679</v>
      </c>
      <c r="F171" s="29" t="s">
        <v>120</v>
      </c>
    </row>
    <row r="172" spans="1:6">
      <c r="A172" s="7" t="s">
        <v>150</v>
      </c>
      <c r="B172" s="55" t="s">
        <v>217</v>
      </c>
      <c r="C172" s="56"/>
      <c r="D172" s="56"/>
      <c r="E172" s="56"/>
      <c r="F172" s="57"/>
    </row>
    <row r="173" spans="1:6" ht="45">
      <c r="A173" s="29"/>
      <c r="B173" s="23" t="s">
        <v>216</v>
      </c>
      <c r="C173" s="23" t="s">
        <v>9</v>
      </c>
      <c r="D173" s="25">
        <v>8</v>
      </c>
      <c r="E173" s="25">
        <v>34</v>
      </c>
      <c r="F173" s="27">
        <f>E173/D173</f>
        <v>4.25</v>
      </c>
    </row>
    <row r="174" spans="1:6" ht="45">
      <c r="A174" s="29"/>
      <c r="B174" s="23" t="s">
        <v>151</v>
      </c>
      <c r="C174" s="23" t="s">
        <v>9</v>
      </c>
      <c r="D174" s="25">
        <v>15</v>
      </c>
      <c r="E174" s="25">
        <v>41</v>
      </c>
      <c r="F174" s="27">
        <f>E174/D174</f>
        <v>2.7333333333333334</v>
      </c>
    </row>
    <row r="175" spans="1:6" ht="30">
      <c r="A175" s="29"/>
      <c r="B175" s="23" t="s">
        <v>129</v>
      </c>
      <c r="C175" s="23" t="s">
        <v>119</v>
      </c>
      <c r="D175" s="25">
        <v>4807.2</v>
      </c>
      <c r="E175" s="25">
        <v>4732.76</v>
      </c>
      <c r="F175" s="37">
        <f>E175/D175</f>
        <v>0.98451489432517902</v>
      </c>
    </row>
    <row r="176" spans="1:6" ht="30">
      <c r="A176" s="29"/>
      <c r="B176" s="23" t="s">
        <v>125</v>
      </c>
      <c r="C176" s="23" t="s">
        <v>68</v>
      </c>
      <c r="D176" s="25"/>
      <c r="E176" s="25"/>
      <c r="F176" s="37">
        <f>(F173+F174)/2</f>
        <v>3.4916666666666667</v>
      </c>
    </row>
    <row r="177" spans="1:6">
      <c r="A177" s="29"/>
      <c r="B177" s="29" t="s">
        <v>128</v>
      </c>
      <c r="C177" s="29" t="s">
        <v>68</v>
      </c>
      <c r="D177" s="39"/>
      <c r="E177" s="40">
        <f>F176*F175</f>
        <v>3.4375978393520836</v>
      </c>
      <c r="F177" s="29" t="s">
        <v>276</v>
      </c>
    </row>
    <row r="178" spans="1:6">
      <c r="A178" s="7" t="s">
        <v>152</v>
      </c>
      <c r="B178" s="55" t="s">
        <v>218</v>
      </c>
      <c r="C178" s="56"/>
      <c r="D178" s="56"/>
      <c r="E178" s="56"/>
      <c r="F178" s="57"/>
    </row>
    <row r="179" spans="1:6">
      <c r="A179" s="29"/>
      <c r="B179" s="23" t="s">
        <v>153</v>
      </c>
      <c r="C179" s="23" t="s">
        <v>9</v>
      </c>
      <c r="D179" s="23">
        <v>25</v>
      </c>
      <c r="E179" s="23">
        <v>22</v>
      </c>
      <c r="F179" s="23">
        <f>E179/D179</f>
        <v>0.88</v>
      </c>
    </row>
    <row r="180" spans="1:6" ht="30">
      <c r="A180" s="29"/>
      <c r="B180" s="23" t="s">
        <v>154</v>
      </c>
      <c r="C180" s="23" t="s">
        <v>155</v>
      </c>
      <c r="D180" s="23">
        <v>45</v>
      </c>
      <c r="E180" s="23">
        <v>38</v>
      </c>
      <c r="F180" s="24">
        <f>E180/D180</f>
        <v>0.84444444444444444</v>
      </c>
    </row>
    <row r="181" spans="1:6" ht="30">
      <c r="A181" s="29"/>
      <c r="B181" s="23" t="s">
        <v>177</v>
      </c>
      <c r="C181" s="23" t="s">
        <v>155</v>
      </c>
      <c r="D181" s="23">
        <v>35</v>
      </c>
      <c r="E181" s="23">
        <v>50</v>
      </c>
      <c r="F181" s="37">
        <f>E181/D181</f>
        <v>1.4285714285714286</v>
      </c>
    </row>
    <row r="182" spans="1:6" ht="30">
      <c r="A182" s="29"/>
      <c r="B182" s="23" t="s">
        <v>129</v>
      </c>
      <c r="C182" s="23" t="s">
        <v>119</v>
      </c>
      <c r="D182" s="23">
        <v>412</v>
      </c>
      <c r="E182" s="23">
        <v>412</v>
      </c>
      <c r="F182" s="38">
        <f>E182/D182</f>
        <v>1</v>
      </c>
    </row>
    <row r="183" spans="1:6" ht="30">
      <c r="A183" s="29"/>
      <c r="B183" s="23" t="s">
        <v>125</v>
      </c>
      <c r="C183" s="23" t="s">
        <v>68</v>
      </c>
      <c r="D183" s="23"/>
      <c r="E183" s="23"/>
      <c r="F183" s="37">
        <f>(F179+F180+F181)/3</f>
        <v>1.0510052910052909</v>
      </c>
    </row>
    <row r="184" spans="1:6">
      <c r="A184" s="29"/>
      <c r="B184" s="29" t="s">
        <v>128</v>
      </c>
      <c r="C184" s="29" t="s">
        <v>68</v>
      </c>
      <c r="D184" s="29"/>
      <c r="E184" s="33">
        <f>F183*F182</f>
        <v>1.0510052910052909</v>
      </c>
      <c r="F184" s="29" t="s">
        <v>120</v>
      </c>
    </row>
    <row r="185" spans="1:6">
      <c r="A185" s="7" t="s">
        <v>156</v>
      </c>
      <c r="B185" s="55" t="s">
        <v>219</v>
      </c>
      <c r="C185" s="56"/>
      <c r="D185" s="56"/>
      <c r="E185" s="56"/>
      <c r="F185" s="57"/>
    </row>
    <row r="186" spans="1:6">
      <c r="A186" s="29"/>
      <c r="B186" s="36" t="s">
        <v>157</v>
      </c>
      <c r="C186" s="23" t="s">
        <v>9</v>
      </c>
      <c r="D186" s="23">
        <v>0</v>
      </c>
      <c r="E186" s="23">
        <v>44</v>
      </c>
      <c r="F186" s="24">
        <v>44</v>
      </c>
    </row>
    <row r="187" spans="1:6" ht="30">
      <c r="A187" s="29"/>
      <c r="B187" s="36" t="s">
        <v>158</v>
      </c>
      <c r="C187" s="23" t="s">
        <v>5</v>
      </c>
      <c r="D187" s="23">
        <v>97</v>
      </c>
      <c r="E187" s="23">
        <v>99.3</v>
      </c>
      <c r="F187" s="24">
        <f>E187/D187</f>
        <v>1.0237113402061855</v>
      </c>
    </row>
    <row r="188" spans="1:6" ht="30">
      <c r="A188" s="29"/>
      <c r="B188" s="23" t="s">
        <v>129</v>
      </c>
      <c r="C188" s="23" t="s">
        <v>119</v>
      </c>
      <c r="D188" s="23">
        <v>6270.52</v>
      </c>
      <c r="E188" s="23">
        <v>6194.63</v>
      </c>
      <c r="F188" s="23">
        <v>0.99</v>
      </c>
    </row>
    <row r="189" spans="1:6" ht="30">
      <c r="A189" s="29"/>
      <c r="B189" s="23" t="s">
        <v>125</v>
      </c>
      <c r="C189" s="23" t="s">
        <v>68</v>
      </c>
      <c r="D189" s="23"/>
      <c r="E189" s="23"/>
      <c r="F189" s="24"/>
    </row>
    <row r="190" spans="1:6" ht="42.75">
      <c r="A190" s="29"/>
      <c r="B190" s="29" t="s">
        <v>128</v>
      </c>
      <c r="C190" s="29" t="s">
        <v>68</v>
      </c>
      <c r="D190" s="23"/>
      <c r="E190" s="33"/>
      <c r="F190" s="29" t="s">
        <v>277</v>
      </c>
    </row>
    <row r="191" spans="1:6">
      <c r="A191" s="6">
        <v>7</v>
      </c>
      <c r="B191" s="58" t="s">
        <v>220</v>
      </c>
      <c r="C191" s="59"/>
      <c r="D191" s="59"/>
      <c r="E191" s="59"/>
      <c r="F191" s="60"/>
    </row>
    <row r="192" spans="1:6">
      <c r="A192" s="29"/>
      <c r="B192" s="23" t="s">
        <v>42</v>
      </c>
      <c r="C192" s="23" t="s">
        <v>138</v>
      </c>
      <c r="D192" s="23">
        <v>5242.29</v>
      </c>
      <c r="E192" s="23">
        <v>6144.41</v>
      </c>
      <c r="F192" s="31">
        <f>E192/D192</f>
        <v>1.1720851002138377</v>
      </c>
    </row>
    <row r="193" spans="1:6" ht="30">
      <c r="A193" s="29"/>
      <c r="B193" s="23" t="s">
        <v>43</v>
      </c>
      <c r="C193" s="23" t="s">
        <v>8</v>
      </c>
      <c r="D193" s="23">
        <v>4</v>
      </c>
      <c r="E193" s="23">
        <v>4</v>
      </c>
      <c r="F193" s="31">
        <f t="shared" ref="F193:F197" si="3">E193/D193</f>
        <v>1</v>
      </c>
    </row>
    <row r="194" spans="1:6" ht="45">
      <c r="A194" s="29"/>
      <c r="B194" s="23" t="s">
        <v>44</v>
      </c>
      <c r="C194" s="23" t="s">
        <v>8</v>
      </c>
      <c r="D194" s="23">
        <v>4</v>
      </c>
      <c r="E194" s="23">
        <v>9</v>
      </c>
      <c r="F194" s="31">
        <f t="shared" si="3"/>
        <v>2.25</v>
      </c>
    </row>
    <row r="195" spans="1:6">
      <c r="A195" s="29"/>
      <c r="B195" s="23" t="s">
        <v>45</v>
      </c>
      <c r="C195" s="23" t="s">
        <v>8</v>
      </c>
      <c r="D195" s="23">
        <v>4</v>
      </c>
      <c r="E195" s="23">
        <v>49</v>
      </c>
      <c r="F195" s="31">
        <f t="shared" si="3"/>
        <v>12.25</v>
      </c>
    </row>
    <row r="196" spans="1:6">
      <c r="A196" s="29"/>
      <c r="B196" s="23" t="s">
        <v>46</v>
      </c>
      <c r="C196" s="23" t="s">
        <v>221</v>
      </c>
      <c r="D196" s="23">
        <v>3552.2</v>
      </c>
      <c r="E196" s="23">
        <v>7988.21</v>
      </c>
      <c r="F196" s="31">
        <f t="shared" si="3"/>
        <v>2.2488063735150048</v>
      </c>
    </row>
    <row r="197" spans="1:6" ht="30">
      <c r="A197" s="29"/>
      <c r="B197" s="23" t="s">
        <v>129</v>
      </c>
      <c r="C197" s="23" t="s">
        <v>119</v>
      </c>
      <c r="D197" s="23">
        <v>1781.8</v>
      </c>
      <c r="E197" s="23">
        <v>1781.8</v>
      </c>
      <c r="F197" s="24">
        <f t="shared" si="3"/>
        <v>1</v>
      </c>
    </row>
    <row r="198" spans="1:6" ht="30">
      <c r="A198" s="29"/>
      <c r="B198" s="23" t="s">
        <v>125</v>
      </c>
      <c r="C198" s="23" t="s">
        <v>68</v>
      </c>
      <c r="D198" s="23"/>
      <c r="E198" s="23"/>
      <c r="F198" s="24">
        <f>(F193+F192+F194+F195+F196)/5*F197</f>
        <v>3.7841782947457689</v>
      </c>
    </row>
    <row r="199" spans="1:6">
      <c r="A199" s="29"/>
      <c r="B199" s="29" t="s">
        <v>128</v>
      </c>
      <c r="C199" s="29" t="s">
        <v>68</v>
      </c>
      <c r="D199" s="23"/>
      <c r="E199" s="33">
        <f>F198</f>
        <v>3.7841782947457689</v>
      </c>
      <c r="F199" s="29" t="s">
        <v>130</v>
      </c>
    </row>
    <row r="200" spans="1:6">
      <c r="A200" s="6">
        <v>8</v>
      </c>
      <c r="B200" s="58" t="s">
        <v>222</v>
      </c>
      <c r="C200" s="59"/>
      <c r="D200" s="59"/>
      <c r="E200" s="59"/>
      <c r="F200" s="60"/>
    </row>
    <row r="201" spans="1:6" ht="45">
      <c r="A201" s="29"/>
      <c r="B201" s="23" t="s">
        <v>47</v>
      </c>
      <c r="C201" s="23" t="s">
        <v>5</v>
      </c>
      <c r="D201" s="23">
        <v>80</v>
      </c>
      <c r="E201" s="23">
        <v>80</v>
      </c>
      <c r="F201" s="23">
        <v>1</v>
      </c>
    </row>
    <row r="202" spans="1:6" ht="90">
      <c r="A202" s="29"/>
      <c r="B202" s="23" t="s">
        <v>48</v>
      </c>
      <c r="C202" s="23" t="s">
        <v>5</v>
      </c>
      <c r="D202" s="23">
        <v>100</v>
      </c>
      <c r="E202" s="23">
        <v>100</v>
      </c>
      <c r="F202" s="23">
        <v>1</v>
      </c>
    </row>
    <row r="203" spans="1:6" ht="60">
      <c r="A203" s="29"/>
      <c r="B203" s="23" t="s">
        <v>49</v>
      </c>
      <c r="C203" s="23" t="s">
        <v>5</v>
      </c>
      <c r="D203" s="23">
        <v>1.74</v>
      </c>
      <c r="E203" s="23">
        <v>1.74</v>
      </c>
      <c r="F203" s="23">
        <v>1</v>
      </c>
    </row>
    <row r="204" spans="1:6" ht="60">
      <c r="A204" s="29"/>
      <c r="B204" s="23" t="s">
        <v>50</v>
      </c>
      <c r="C204" s="23" t="s">
        <v>5</v>
      </c>
      <c r="D204" s="23">
        <v>87.28</v>
      </c>
      <c r="E204" s="23">
        <v>87.28</v>
      </c>
      <c r="F204" s="23">
        <v>1</v>
      </c>
    </row>
    <row r="205" spans="1:6" ht="30">
      <c r="A205" s="29"/>
      <c r="B205" s="23" t="s">
        <v>129</v>
      </c>
      <c r="C205" s="23" t="s">
        <v>119</v>
      </c>
      <c r="D205" s="23">
        <v>704560.35</v>
      </c>
      <c r="E205" s="23">
        <v>696687.58</v>
      </c>
      <c r="F205" s="31">
        <f>E205/D205</f>
        <v>0.98882598204681826</v>
      </c>
    </row>
    <row r="206" spans="1:6" ht="30">
      <c r="A206" s="29"/>
      <c r="B206" s="23" t="s">
        <v>125</v>
      </c>
      <c r="C206" s="23" t="s">
        <v>68</v>
      </c>
      <c r="D206" s="23"/>
      <c r="E206" s="23"/>
      <c r="F206" s="23">
        <f>(F203+F204+F202+F201)/4</f>
        <v>1</v>
      </c>
    </row>
    <row r="207" spans="1:6">
      <c r="A207" s="29"/>
      <c r="B207" s="29" t="s">
        <v>128</v>
      </c>
      <c r="C207" s="29" t="s">
        <v>68</v>
      </c>
      <c r="D207" s="23"/>
      <c r="E207" s="32">
        <f>F206*F205</f>
        <v>0.98882598204681826</v>
      </c>
      <c r="F207" s="29" t="s">
        <v>120</v>
      </c>
    </row>
    <row r="208" spans="1:6">
      <c r="A208" s="7" t="s">
        <v>35</v>
      </c>
      <c r="B208" s="55" t="s">
        <v>139</v>
      </c>
      <c r="C208" s="56"/>
      <c r="D208" s="56"/>
      <c r="E208" s="56"/>
      <c r="F208" s="57"/>
    </row>
    <row r="209" spans="1:6" ht="75">
      <c r="A209" s="29"/>
      <c r="B209" s="23" t="s">
        <v>51</v>
      </c>
      <c r="C209" s="23" t="s">
        <v>5</v>
      </c>
      <c r="D209" s="23">
        <v>1765</v>
      </c>
      <c r="E209" s="23">
        <v>1885</v>
      </c>
      <c r="F209" s="24">
        <f>E209/D209</f>
        <v>1.0679886685552409</v>
      </c>
    </row>
    <row r="210" spans="1:6" ht="60">
      <c r="A210" s="29"/>
      <c r="B210" s="23" t="s">
        <v>52</v>
      </c>
      <c r="C210" s="23" t="s">
        <v>5</v>
      </c>
      <c r="D210" s="23">
        <v>22.22</v>
      </c>
      <c r="E210" s="23">
        <v>50</v>
      </c>
      <c r="F210" s="27">
        <f>D210/E210</f>
        <v>0.44439999999999996</v>
      </c>
    </row>
    <row r="211" spans="1:6" ht="105">
      <c r="A211" s="29"/>
      <c r="B211" s="23" t="s">
        <v>54</v>
      </c>
      <c r="C211" s="23" t="s">
        <v>5</v>
      </c>
      <c r="D211" s="23">
        <v>0</v>
      </c>
      <c r="E211" s="23">
        <v>0</v>
      </c>
      <c r="F211" s="23">
        <v>1</v>
      </c>
    </row>
    <row r="212" spans="1:6" ht="60">
      <c r="A212" s="29"/>
      <c r="B212" s="23" t="s">
        <v>53</v>
      </c>
      <c r="C212" s="23" t="s">
        <v>5</v>
      </c>
      <c r="D212" s="23">
        <v>40</v>
      </c>
      <c r="E212" s="23">
        <v>50.3</v>
      </c>
      <c r="F212" s="24">
        <f>E212/D212</f>
        <v>1.2574999999999998</v>
      </c>
    </row>
    <row r="213" spans="1:6" ht="45">
      <c r="A213" s="29"/>
      <c r="B213" s="23" t="s">
        <v>55</v>
      </c>
      <c r="C213" s="23" t="s">
        <v>5</v>
      </c>
      <c r="D213" s="23">
        <v>1</v>
      </c>
      <c r="E213" s="23">
        <v>4.4000000000000004</v>
      </c>
      <c r="F213" s="24">
        <f>D213/E213</f>
        <v>0.22727272727272727</v>
      </c>
    </row>
    <row r="214" spans="1:6" ht="75">
      <c r="A214" s="29"/>
      <c r="B214" s="23" t="s">
        <v>56</v>
      </c>
      <c r="C214" s="23" t="s">
        <v>5</v>
      </c>
      <c r="D214" s="23">
        <v>8.3000000000000007</v>
      </c>
      <c r="E214" s="23">
        <v>8.33</v>
      </c>
      <c r="F214" s="31">
        <f>D214/E214</f>
        <v>0.99639855942376954</v>
      </c>
    </row>
    <row r="215" spans="1:6" ht="75">
      <c r="A215" s="29"/>
      <c r="B215" s="23" t="s">
        <v>57</v>
      </c>
      <c r="C215" s="23" t="s">
        <v>5</v>
      </c>
      <c r="D215" s="23">
        <v>58.33</v>
      </c>
      <c r="E215" s="23">
        <v>87.28</v>
      </c>
      <c r="F215" s="24">
        <f>E215/D215</f>
        <v>1.4963140750900052</v>
      </c>
    </row>
    <row r="216" spans="1:6" ht="40.5" customHeight="1">
      <c r="A216" s="29"/>
      <c r="B216" s="23" t="s">
        <v>58</v>
      </c>
      <c r="C216" s="23" t="s">
        <v>5</v>
      </c>
      <c r="D216" s="23">
        <v>98</v>
      </c>
      <c r="E216" s="23">
        <v>98</v>
      </c>
      <c r="F216" s="23">
        <f>E216/D216</f>
        <v>1</v>
      </c>
    </row>
    <row r="217" spans="1:6" ht="72" customHeight="1">
      <c r="A217" s="29"/>
      <c r="B217" s="23" t="s">
        <v>59</v>
      </c>
      <c r="C217" s="23" t="s">
        <v>5</v>
      </c>
      <c r="D217" s="23">
        <v>3.74</v>
      </c>
      <c r="E217" s="23">
        <v>2.88</v>
      </c>
      <c r="F217" s="24">
        <f>D217/E217</f>
        <v>1.2986111111111112</v>
      </c>
    </row>
    <row r="218" spans="1:6" ht="60">
      <c r="A218" s="29"/>
      <c r="B218" s="23" t="s">
        <v>60</v>
      </c>
      <c r="C218" s="23" t="s">
        <v>5</v>
      </c>
      <c r="D218" s="23">
        <v>15</v>
      </c>
      <c r="E218" s="23">
        <v>18.46</v>
      </c>
      <c r="F218" s="24">
        <f>D218/E218</f>
        <v>0.81256771397616467</v>
      </c>
    </row>
    <row r="219" spans="1:6" ht="45">
      <c r="A219" s="29"/>
      <c r="B219" s="23" t="s">
        <v>61</v>
      </c>
      <c r="C219" s="23" t="s">
        <v>5</v>
      </c>
      <c r="D219" s="23">
        <v>87.7</v>
      </c>
      <c r="E219" s="23">
        <v>70.16</v>
      </c>
      <c r="F219" s="27">
        <f>E219/D219</f>
        <v>0.79999999999999993</v>
      </c>
    </row>
    <row r="220" spans="1:6" ht="97.5" customHeight="1">
      <c r="A220" s="29"/>
      <c r="B220" s="23" t="s">
        <v>62</v>
      </c>
      <c r="C220" s="23" t="s">
        <v>5</v>
      </c>
      <c r="D220" s="23">
        <v>93.04</v>
      </c>
      <c r="E220" s="23">
        <v>97.12</v>
      </c>
      <c r="F220" s="31">
        <f>E220/D220</f>
        <v>1.0438521066208082</v>
      </c>
    </row>
    <row r="221" spans="1:6" ht="60">
      <c r="A221" s="29"/>
      <c r="B221" s="23" t="s">
        <v>63</v>
      </c>
      <c r="C221" s="23" t="s">
        <v>5</v>
      </c>
      <c r="D221" s="23">
        <v>60.4</v>
      </c>
      <c r="E221" s="23">
        <v>74.86</v>
      </c>
      <c r="F221" s="24">
        <f>E221/D221</f>
        <v>1.2394039735099338</v>
      </c>
    </row>
    <row r="222" spans="1:6" ht="105">
      <c r="A222" s="29"/>
      <c r="B222" s="23" t="s">
        <v>64</v>
      </c>
      <c r="C222" s="23" t="s">
        <v>5</v>
      </c>
      <c r="D222" s="23">
        <v>100</v>
      </c>
      <c r="E222" s="23">
        <v>100</v>
      </c>
      <c r="F222" s="23">
        <v>1</v>
      </c>
    </row>
    <row r="223" spans="1:6" ht="60">
      <c r="A223" s="29"/>
      <c r="B223" s="23" t="s">
        <v>223</v>
      </c>
      <c r="C223" s="23" t="s">
        <v>5</v>
      </c>
      <c r="D223" s="23">
        <v>78.2</v>
      </c>
      <c r="E223" s="23">
        <v>78.2</v>
      </c>
      <c r="F223" s="23">
        <f>E223/D223</f>
        <v>1</v>
      </c>
    </row>
    <row r="224" spans="1:6">
      <c r="A224" s="29"/>
      <c r="B224" s="23" t="s">
        <v>65</v>
      </c>
      <c r="C224" s="23" t="s">
        <v>5</v>
      </c>
      <c r="D224" s="23">
        <v>82.9</v>
      </c>
      <c r="E224" s="23">
        <v>64</v>
      </c>
      <c r="F224" s="27">
        <f>E224/D224</f>
        <v>0.77201447527141132</v>
      </c>
    </row>
    <row r="225" spans="1:6" ht="30">
      <c r="A225" s="29"/>
      <c r="B225" s="23" t="s">
        <v>126</v>
      </c>
      <c r="C225" s="23" t="s">
        <v>119</v>
      </c>
      <c r="D225" s="23">
        <v>686588.98</v>
      </c>
      <c r="E225" s="23">
        <v>678830.31</v>
      </c>
      <c r="F225" s="24">
        <f>E225/D225</f>
        <v>0.98869968754814574</v>
      </c>
    </row>
    <row r="226" spans="1:6" ht="30">
      <c r="A226" s="29"/>
      <c r="B226" s="23" t="s">
        <v>124</v>
      </c>
      <c r="C226" s="23" t="s">
        <v>68</v>
      </c>
      <c r="D226" s="23"/>
      <c r="E226" s="23"/>
      <c r="F226" s="24">
        <f>(F223+F222+F221+F220+F219+F218+F217+F215+F216+F214+F210+F209+F211+F212+F213)/15</f>
        <v>0.97895392903731726</v>
      </c>
    </row>
    <row r="227" spans="1:6">
      <c r="A227" s="29"/>
      <c r="B227" s="29" t="s">
        <v>127</v>
      </c>
      <c r="C227" s="29" t="s">
        <v>68</v>
      </c>
      <c r="D227" s="23"/>
      <c r="E227" s="33">
        <f>F226*F225</f>
        <v>0.96789144376322522</v>
      </c>
      <c r="F227" s="29" t="s">
        <v>120</v>
      </c>
    </row>
    <row r="228" spans="1:6">
      <c r="A228" s="7" t="s">
        <v>36</v>
      </c>
      <c r="B228" s="55" t="s">
        <v>224</v>
      </c>
      <c r="C228" s="56"/>
      <c r="D228" s="56"/>
      <c r="E228" s="56"/>
      <c r="F228" s="57"/>
    </row>
    <row r="229" spans="1:6" ht="60">
      <c r="A229" s="29"/>
      <c r="B229" s="23" t="s">
        <v>66</v>
      </c>
      <c r="C229" s="23" t="s">
        <v>8</v>
      </c>
      <c r="D229" s="23">
        <v>5</v>
      </c>
      <c r="E229" s="23">
        <v>5</v>
      </c>
      <c r="F229" s="23">
        <f>E229/D229</f>
        <v>1</v>
      </c>
    </row>
    <row r="230" spans="1:6" ht="30">
      <c r="A230" s="29"/>
      <c r="B230" s="23" t="s">
        <v>67</v>
      </c>
      <c r="C230" s="23" t="s">
        <v>68</v>
      </c>
      <c r="D230" s="23">
        <v>5</v>
      </c>
      <c r="E230" s="23">
        <v>5</v>
      </c>
      <c r="F230" s="23">
        <f>E230/D230</f>
        <v>1</v>
      </c>
    </row>
    <row r="231" spans="1:6" ht="90">
      <c r="A231" s="29"/>
      <c r="B231" s="23" t="s">
        <v>69</v>
      </c>
      <c r="C231" s="23" t="s">
        <v>68</v>
      </c>
      <c r="D231" s="23">
        <v>5</v>
      </c>
      <c r="E231" s="23">
        <v>5</v>
      </c>
      <c r="F231" s="23">
        <f>E231/D231</f>
        <v>1</v>
      </c>
    </row>
    <row r="232" spans="1:6" ht="30">
      <c r="A232" s="29"/>
      <c r="B232" s="23" t="s">
        <v>126</v>
      </c>
      <c r="C232" s="23" t="s">
        <v>119</v>
      </c>
      <c r="D232" s="23">
        <v>17971.37</v>
      </c>
      <c r="E232" s="23">
        <v>17857.27</v>
      </c>
      <c r="F232" s="24">
        <f>E232/D232</f>
        <v>0.99365101269407963</v>
      </c>
    </row>
    <row r="233" spans="1:6" ht="30">
      <c r="A233" s="29"/>
      <c r="B233" s="23" t="s">
        <v>124</v>
      </c>
      <c r="C233" s="23" t="s">
        <v>68</v>
      </c>
      <c r="D233" s="23"/>
      <c r="E233" s="23"/>
      <c r="F233" s="23">
        <f>(F231+F230+F229)/3</f>
        <v>1</v>
      </c>
    </row>
    <row r="234" spans="1:6">
      <c r="A234" s="29"/>
      <c r="B234" s="29" t="s">
        <v>127</v>
      </c>
      <c r="C234" s="29" t="s">
        <v>68</v>
      </c>
      <c r="D234" s="35"/>
      <c r="E234" s="33">
        <f>F233*F232</f>
        <v>0.99365101269407963</v>
      </c>
      <c r="F234" s="29" t="s">
        <v>120</v>
      </c>
    </row>
    <row r="235" spans="1:6">
      <c r="A235" s="6">
        <v>9</v>
      </c>
      <c r="B235" s="58" t="s">
        <v>170</v>
      </c>
      <c r="C235" s="59"/>
      <c r="D235" s="59"/>
      <c r="E235" s="59"/>
      <c r="F235" s="60"/>
    </row>
    <row r="236" spans="1:6" ht="30">
      <c r="A236" s="29"/>
      <c r="B236" s="23" t="s">
        <v>70</v>
      </c>
      <c r="C236" s="23" t="s">
        <v>20</v>
      </c>
      <c r="D236" s="22">
        <v>3018</v>
      </c>
      <c r="E236" s="22">
        <v>2960</v>
      </c>
      <c r="F236" s="24">
        <f>E236/D236</f>
        <v>0.98078197481776008</v>
      </c>
    </row>
    <row r="237" spans="1:6" ht="30">
      <c r="A237" s="29"/>
      <c r="B237" s="23" t="s">
        <v>225</v>
      </c>
      <c r="C237" s="23" t="s">
        <v>210</v>
      </c>
      <c r="D237" s="22">
        <v>0</v>
      </c>
      <c r="E237" s="22">
        <v>0</v>
      </c>
      <c r="F237" s="23">
        <v>1</v>
      </c>
    </row>
    <row r="238" spans="1:6" ht="45">
      <c r="A238" s="29"/>
      <c r="B238" s="23" t="s">
        <v>77</v>
      </c>
      <c r="C238" s="23" t="s">
        <v>5</v>
      </c>
      <c r="D238" s="22">
        <v>65.5</v>
      </c>
      <c r="E238" s="22">
        <v>64.900000000000006</v>
      </c>
      <c r="F238" s="24">
        <f>D238/E238</f>
        <v>1.0092449922958397</v>
      </c>
    </row>
    <row r="239" spans="1:6" ht="60">
      <c r="A239" s="29"/>
      <c r="B239" s="23" t="s">
        <v>71</v>
      </c>
      <c r="C239" s="23" t="s">
        <v>5</v>
      </c>
      <c r="D239" s="22">
        <v>0.61</v>
      </c>
      <c r="E239" s="22">
        <v>0.63</v>
      </c>
      <c r="F239" s="24">
        <f>D239/E239</f>
        <v>0.96825396825396826</v>
      </c>
    </row>
    <row r="240" spans="1:6" s="17" customFormat="1" ht="90">
      <c r="A240" s="29"/>
      <c r="B240" s="23" t="s">
        <v>72</v>
      </c>
      <c r="C240" s="23" t="s">
        <v>5</v>
      </c>
      <c r="D240" s="22">
        <v>0</v>
      </c>
      <c r="E240" s="22">
        <v>0</v>
      </c>
      <c r="F240" s="23">
        <v>1</v>
      </c>
    </row>
    <row r="241" spans="1:6" s="17" customFormat="1" ht="43.5" customHeight="1">
      <c r="A241" s="29"/>
      <c r="B241" s="23" t="s">
        <v>73</v>
      </c>
      <c r="C241" s="23" t="s">
        <v>5</v>
      </c>
      <c r="D241" s="22">
        <v>81.900000000000006</v>
      </c>
      <c r="E241" s="22">
        <v>82.7</v>
      </c>
      <c r="F241" s="23">
        <v>0.97</v>
      </c>
    </row>
    <row r="242" spans="1:6" ht="30">
      <c r="A242" s="29"/>
      <c r="B242" s="23" t="s">
        <v>129</v>
      </c>
      <c r="C242" s="23" t="s">
        <v>119</v>
      </c>
      <c r="D242" s="23">
        <v>27727.200000000001</v>
      </c>
      <c r="E242" s="23">
        <v>27720.38</v>
      </c>
      <c r="F242" s="34">
        <f>E242/D242</f>
        <v>0.99975403214172365</v>
      </c>
    </row>
    <row r="243" spans="1:6" ht="30">
      <c r="A243" s="29"/>
      <c r="B243" s="23" t="s">
        <v>125</v>
      </c>
      <c r="C243" s="23" t="s">
        <v>68</v>
      </c>
      <c r="D243" s="23"/>
      <c r="E243" s="23"/>
      <c r="F243" s="23">
        <v>0.91</v>
      </c>
    </row>
    <row r="244" spans="1:6">
      <c r="A244" s="29"/>
      <c r="B244" s="29" t="s">
        <v>128</v>
      </c>
      <c r="C244" s="29" t="s">
        <v>68</v>
      </c>
      <c r="D244" s="23"/>
      <c r="E244" s="33">
        <f>F243*F242</f>
        <v>0.90977616924896854</v>
      </c>
      <c r="F244" s="29" t="s">
        <v>120</v>
      </c>
    </row>
    <row r="245" spans="1:6" ht="35.25" customHeight="1">
      <c r="A245" s="7" t="s">
        <v>86</v>
      </c>
      <c r="B245" s="55" t="s">
        <v>140</v>
      </c>
      <c r="C245" s="56"/>
      <c r="D245" s="56"/>
      <c r="E245" s="56"/>
      <c r="F245" s="57"/>
    </row>
    <row r="246" spans="1:6" ht="30">
      <c r="A246" s="29"/>
      <c r="B246" s="23" t="s">
        <v>74</v>
      </c>
      <c r="C246" s="23" t="s">
        <v>20</v>
      </c>
      <c r="D246" s="23">
        <v>3018</v>
      </c>
      <c r="E246" s="23">
        <v>2960</v>
      </c>
      <c r="F246" s="31">
        <f>E246/D246</f>
        <v>0.98078197481776008</v>
      </c>
    </row>
    <row r="247" spans="1:6" ht="30">
      <c r="A247" s="29"/>
      <c r="B247" s="23" t="s">
        <v>226</v>
      </c>
      <c r="C247" s="23" t="s">
        <v>20</v>
      </c>
      <c r="D247" s="23">
        <v>0</v>
      </c>
      <c r="E247" s="23">
        <v>0</v>
      </c>
      <c r="F247" s="23">
        <v>1</v>
      </c>
    </row>
    <row r="248" spans="1:6" ht="135">
      <c r="A248" s="29"/>
      <c r="B248" s="23" t="s">
        <v>75</v>
      </c>
      <c r="C248" s="23" t="s">
        <v>8</v>
      </c>
      <c r="D248" s="23">
        <v>6</v>
      </c>
      <c r="E248" s="23">
        <v>6</v>
      </c>
      <c r="F248" s="23">
        <v>1</v>
      </c>
    </row>
    <row r="249" spans="1:6" s="17" customFormat="1" ht="60">
      <c r="A249" s="29"/>
      <c r="B249" s="23" t="s">
        <v>76</v>
      </c>
      <c r="C249" s="23" t="s">
        <v>20</v>
      </c>
      <c r="D249" s="23">
        <v>0</v>
      </c>
      <c r="E249" s="23">
        <v>0</v>
      </c>
      <c r="F249" s="23">
        <v>1</v>
      </c>
    </row>
    <row r="250" spans="1:6" ht="30">
      <c r="A250" s="29"/>
      <c r="B250" s="23" t="s">
        <v>126</v>
      </c>
      <c r="C250" s="23" t="s">
        <v>119</v>
      </c>
      <c r="D250" s="23">
        <v>18988.5</v>
      </c>
      <c r="E250" s="23">
        <v>18988.5</v>
      </c>
      <c r="F250" s="23">
        <f>E250/D250</f>
        <v>1</v>
      </c>
    </row>
    <row r="251" spans="1:6" ht="30">
      <c r="A251" s="29"/>
      <c r="B251" s="23" t="s">
        <v>124</v>
      </c>
      <c r="C251" s="23" t="s">
        <v>68</v>
      </c>
      <c r="D251" s="23"/>
      <c r="E251" s="23"/>
      <c r="F251" s="31">
        <f>(F246+F247+F248+F249)/4</f>
        <v>0.99519549370444005</v>
      </c>
    </row>
    <row r="252" spans="1:6">
      <c r="A252" s="29"/>
      <c r="B252" s="29" t="s">
        <v>127</v>
      </c>
      <c r="C252" s="29" t="s">
        <v>68</v>
      </c>
      <c r="D252" s="23"/>
      <c r="E252" s="32">
        <f>F251*F250</f>
        <v>0.99519549370444005</v>
      </c>
      <c r="F252" s="29" t="s">
        <v>120</v>
      </c>
    </row>
    <row r="253" spans="1:6">
      <c r="A253" s="7" t="s">
        <v>87</v>
      </c>
      <c r="B253" s="55" t="s">
        <v>227</v>
      </c>
      <c r="C253" s="56"/>
      <c r="D253" s="56"/>
      <c r="E253" s="56"/>
      <c r="F253" s="57"/>
    </row>
    <row r="254" spans="1:6" ht="45">
      <c r="A254" s="29"/>
      <c r="B254" s="23" t="s">
        <v>77</v>
      </c>
      <c r="C254" s="23" t="s">
        <v>5</v>
      </c>
      <c r="D254" s="22">
        <v>65.5</v>
      </c>
      <c r="E254" s="22">
        <v>64.900000000000006</v>
      </c>
      <c r="F254" s="27">
        <f>D254/E254</f>
        <v>1.0092449922958397</v>
      </c>
    </row>
    <row r="255" spans="1:6" ht="45">
      <c r="A255" s="29"/>
      <c r="B255" s="23" t="s">
        <v>78</v>
      </c>
      <c r="C255" s="23" t="s">
        <v>5</v>
      </c>
      <c r="D255" s="22" t="s">
        <v>282</v>
      </c>
      <c r="E255" s="22">
        <v>6</v>
      </c>
      <c r="F255" s="24">
        <v>1</v>
      </c>
    </row>
    <row r="256" spans="1:6" ht="77.25" customHeight="1">
      <c r="A256" s="29"/>
      <c r="B256" s="23" t="s">
        <v>141</v>
      </c>
      <c r="C256" s="23" t="s">
        <v>5</v>
      </c>
      <c r="D256" s="22">
        <v>0.61</v>
      </c>
      <c r="E256" s="22">
        <v>0.63</v>
      </c>
      <c r="F256" s="24">
        <f>D256/E256</f>
        <v>0.96825396825396826</v>
      </c>
    </row>
    <row r="257" spans="1:6" ht="29.25" customHeight="1">
      <c r="A257" s="29"/>
      <c r="B257" s="23" t="s">
        <v>142</v>
      </c>
      <c r="C257" s="23" t="s">
        <v>20</v>
      </c>
      <c r="D257" s="22">
        <v>0</v>
      </c>
      <c r="E257" s="22">
        <v>0</v>
      </c>
      <c r="F257" s="23">
        <v>1</v>
      </c>
    </row>
    <row r="258" spans="1:6" ht="30">
      <c r="A258" s="29"/>
      <c r="B258" s="23" t="s">
        <v>126</v>
      </c>
      <c r="C258" s="23" t="s">
        <v>119</v>
      </c>
      <c r="D258" s="23">
        <v>4051.12</v>
      </c>
      <c r="E258" s="23">
        <v>4051.12</v>
      </c>
      <c r="F258" s="23">
        <v>1</v>
      </c>
    </row>
    <row r="259" spans="1:6" ht="30">
      <c r="A259" s="29"/>
      <c r="B259" s="23" t="s">
        <v>124</v>
      </c>
      <c r="C259" s="23" t="s">
        <v>68</v>
      </c>
      <c r="D259" s="23"/>
      <c r="E259" s="23"/>
      <c r="F259" s="27">
        <f>(F254+F255+F256)/3</f>
        <v>0.99249965351660274</v>
      </c>
    </row>
    <row r="260" spans="1:6">
      <c r="A260" s="29"/>
      <c r="B260" s="29" t="s">
        <v>127</v>
      </c>
      <c r="C260" s="29" t="s">
        <v>68</v>
      </c>
      <c r="D260" s="23"/>
      <c r="E260" s="29">
        <v>1</v>
      </c>
      <c r="F260" s="29" t="s">
        <v>120</v>
      </c>
    </row>
    <row r="261" spans="1:6">
      <c r="A261" s="7" t="s">
        <v>88</v>
      </c>
      <c r="B261" s="55" t="s">
        <v>135</v>
      </c>
      <c r="C261" s="56"/>
      <c r="D261" s="56"/>
      <c r="E261" s="56"/>
      <c r="F261" s="57"/>
    </row>
    <row r="262" spans="1:6" ht="30">
      <c r="A262" s="29"/>
      <c r="B262" s="23" t="s">
        <v>79</v>
      </c>
      <c r="C262" s="23" t="s">
        <v>5</v>
      </c>
      <c r="D262" s="22">
        <v>87</v>
      </c>
      <c r="E262" s="22">
        <v>82.7</v>
      </c>
      <c r="F262" s="24">
        <f>E262/D262</f>
        <v>0.95057471264367821</v>
      </c>
    </row>
    <row r="263" spans="1:6" ht="30">
      <c r="A263" s="29"/>
      <c r="B263" s="23" t="s">
        <v>80</v>
      </c>
      <c r="C263" s="23" t="s">
        <v>5</v>
      </c>
      <c r="D263" s="22">
        <v>100</v>
      </c>
      <c r="E263" s="22">
        <v>98</v>
      </c>
      <c r="F263" s="23">
        <f>E263/D263</f>
        <v>0.98</v>
      </c>
    </row>
    <row r="264" spans="1:6" ht="90">
      <c r="A264" s="29"/>
      <c r="B264" s="23" t="s">
        <v>81</v>
      </c>
      <c r="C264" s="23" t="s">
        <v>5</v>
      </c>
      <c r="D264" s="22">
        <v>100</v>
      </c>
      <c r="E264" s="22">
        <v>100</v>
      </c>
      <c r="F264" s="23">
        <v>1</v>
      </c>
    </row>
    <row r="265" spans="1:6" ht="75">
      <c r="A265" s="29"/>
      <c r="B265" s="23" t="s">
        <v>82</v>
      </c>
      <c r="C265" s="23" t="s">
        <v>5</v>
      </c>
      <c r="D265" s="22">
        <v>0</v>
      </c>
      <c r="E265" s="22">
        <v>0</v>
      </c>
      <c r="F265" s="23">
        <v>1</v>
      </c>
    </row>
    <row r="266" spans="1:6" ht="75">
      <c r="A266" s="29"/>
      <c r="B266" s="23" t="s">
        <v>83</v>
      </c>
      <c r="C266" s="23" t="s">
        <v>5</v>
      </c>
      <c r="D266" s="22">
        <v>100</v>
      </c>
      <c r="E266" s="22">
        <v>100</v>
      </c>
      <c r="F266" s="23">
        <v>1</v>
      </c>
    </row>
    <row r="267" spans="1:6" ht="75">
      <c r="A267" s="29"/>
      <c r="B267" s="23" t="s">
        <v>84</v>
      </c>
      <c r="C267" s="23" t="s">
        <v>5</v>
      </c>
      <c r="D267" s="22">
        <v>100</v>
      </c>
      <c r="E267" s="22">
        <v>100</v>
      </c>
      <c r="F267" s="23">
        <v>1</v>
      </c>
    </row>
    <row r="268" spans="1:6" ht="45">
      <c r="A268" s="29"/>
      <c r="B268" s="23" t="s">
        <v>85</v>
      </c>
      <c r="C268" s="23" t="s">
        <v>8</v>
      </c>
      <c r="D268" s="22">
        <v>2</v>
      </c>
      <c r="E268" s="22">
        <v>2</v>
      </c>
      <c r="F268" s="23">
        <v>1</v>
      </c>
    </row>
    <row r="269" spans="1:6" ht="30">
      <c r="A269" s="29"/>
      <c r="B269" s="23" t="s">
        <v>126</v>
      </c>
      <c r="C269" s="23" t="s">
        <v>119</v>
      </c>
      <c r="D269" s="23">
        <v>4687.57</v>
      </c>
      <c r="E269" s="23">
        <v>4680.76</v>
      </c>
      <c r="F269" s="31">
        <f>E269/D269</f>
        <v>0.9985472216948228</v>
      </c>
    </row>
    <row r="270" spans="1:6" ht="30">
      <c r="A270" s="29"/>
      <c r="B270" s="23" t="s">
        <v>124</v>
      </c>
      <c r="C270" s="23" t="s">
        <v>68</v>
      </c>
      <c r="D270" s="23"/>
      <c r="E270" s="23"/>
      <c r="F270" s="24">
        <f>(F262+F263+F264+F265+F266+F267+F268)/7</f>
        <v>0.99008210180623979</v>
      </c>
    </row>
    <row r="271" spans="1:6">
      <c r="A271" s="29"/>
      <c r="B271" s="29" t="s">
        <v>127</v>
      </c>
      <c r="C271" s="29" t="s">
        <v>68</v>
      </c>
      <c r="D271" s="23"/>
      <c r="E271" s="32">
        <f>F270*F269</f>
        <v>0.9886437320083914</v>
      </c>
      <c r="F271" s="29" t="s">
        <v>120</v>
      </c>
    </row>
    <row r="272" spans="1:6" ht="39.75" customHeight="1">
      <c r="A272" s="6">
        <v>10</v>
      </c>
      <c r="B272" s="61" t="s">
        <v>171</v>
      </c>
      <c r="C272" s="90"/>
      <c r="D272" s="90"/>
      <c r="E272" s="90"/>
      <c r="F272" s="90"/>
    </row>
    <row r="273" spans="1:6" ht="30">
      <c r="A273" s="29"/>
      <c r="B273" s="23" t="s">
        <v>89</v>
      </c>
      <c r="C273" s="23" t="s">
        <v>5</v>
      </c>
      <c r="D273" s="23">
        <v>14</v>
      </c>
      <c r="E273" s="23">
        <v>14</v>
      </c>
      <c r="F273" s="23">
        <f>E273/D273</f>
        <v>1</v>
      </c>
    </row>
    <row r="274" spans="1:6">
      <c r="A274" s="29"/>
      <c r="B274" s="23" t="s">
        <v>178</v>
      </c>
      <c r="C274" s="23" t="s">
        <v>210</v>
      </c>
      <c r="D274" s="23">
        <v>832</v>
      </c>
      <c r="E274" s="23">
        <v>832</v>
      </c>
      <c r="F274" s="23">
        <f>D274/E274</f>
        <v>1</v>
      </c>
    </row>
    <row r="275" spans="1:6">
      <c r="A275" s="29"/>
      <c r="B275" s="23" t="s">
        <v>164</v>
      </c>
      <c r="C275" s="23" t="s">
        <v>5</v>
      </c>
      <c r="D275" s="23">
        <v>0</v>
      </c>
      <c r="E275" s="23">
        <v>0</v>
      </c>
      <c r="F275" s="23">
        <v>1</v>
      </c>
    </row>
    <row r="276" spans="1:6" ht="30">
      <c r="A276" s="29"/>
      <c r="B276" s="23" t="s">
        <v>228</v>
      </c>
      <c r="C276" s="23" t="s">
        <v>210</v>
      </c>
      <c r="D276" s="23">
        <v>311</v>
      </c>
      <c r="E276" s="23">
        <v>311</v>
      </c>
      <c r="F276" s="23">
        <v>1</v>
      </c>
    </row>
    <row r="277" spans="1:6" ht="30">
      <c r="A277" s="29"/>
      <c r="B277" s="23" t="s">
        <v>129</v>
      </c>
      <c r="C277" s="23" t="s">
        <v>119</v>
      </c>
      <c r="D277" s="23">
        <v>149898.23000000001</v>
      </c>
      <c r="E277" s="23">
        <v>146779.84</v>
      </c>
      <c r="F277" s="24">
        <f>E277/D277</f>
        <v>0.97919661893272514</v>
      </c>
    </row>
    <row r="278" spans="1:6" ht="30">
      <c r="A278" s="29"/>
      <c r="B278" s="23" t="s">
        <v>125</v>
      </c>
      <c r="C278" s="23" t="s">
        <v>68</v>
      </c>
      <c r="D278" s="23"/>
      <c r="E278" s="23"/>
      <c r="F278" s="23">
        <f>(F273+F274+F275+F276)/4</f>
        <v>1</v>
      </c>
    </row>
    <row r="279" spans="1:6">
      <c r="A279" s="29"/>
      <c r="B279" s="29" t="s">
        <v>128</v>
      </c>
      <c r="C279" s="29" t="s">
        <v>68</v>
      </c>
      <c r="D279" s="23"/>
      <c r="E279" s="33">
        <f>F278*F277</f>
        <v>0.97919661893272514</v>
      </c>
      <c r="F279" s="29" t="s">
        <v>120</v>
      </c>
    </row>
    <row r="280" spans="1:6">
      <c r="A280" s="7" t="s">
        <v>91</v>
      </c>
      <c r="B280" s="55" t="s">
        <v>229</v>
      </c>
      <c r="C280" s="56"/>
      <c r="D280" s="56"/>
      <c r="E280" s="56"/>
      <c r="F280" s="57"/>
    </row>
    <row r="281" spans="1:6" ht="63.75" customHeight="1">
      <c r="A281" s="29"/>
      <c r="B281" s="23" t="s">
        <v>90</v>
      </c>
      <c r="C281" s="23" t="s">
        <v>5</v>
      </c>
      <c r="D281" s="23">
        <v>90.5</v>
      </c>
      <c r="E281" s="23">
        <v>88.5</v>
      </c>
      <c r="F281" s="24">
        <f>E281/D281</f>
        <v>0.97790055248618779</v>
      </c>
    </row>
    <row r="282" spans="1:6" ht="30">
      <c r="A282" s="29"/>
      <c r="B282" s="23" t="s">
        <v>230</v>
      </c>
      <c r="C282" s="23" t="s">
        <v>5</v>
      </c>
      <c r="D282" s="23">
        <v>95</v>
      </c>
      <c r="E282" s="23">
        <v>90</v>
      </c>
      <c r="F282" s="24">
        <f>E282/D282</f>
        <v>0.94736842105263153</v>
      </c>
    </row>
    <row r="283" spans="1:6" ht="30">
      <c r="A283" s="29"/>
      <c r="B283" s="23" t="s">
        <v>126</v>
      </c>
      <c r="C283" s="23" t="s">
        <v>119</v>
      </c>
      <c r="D283" s="23">
        <v>132431.4</v>
      </c>
      <c r="E283" s="23">
        <v>129131</v>
      </c>
      <c r="F283" s="24">
        <f>E283/D283</f>
        <v>0.97507841795827876</v>
      </c>
    </row>
    <row r="284" spans="1:6" ht="30">
      <c r="A284" s="29"/>
      <c r="B284" s="23" t="s">
        <v>124</v>
      </c>
      <c r="C284" s="23" t="s">
        <v>68</v>
      </c>
      <c r="D284" s="23"/>
      <c r="E284" s="23"/>
      <c r="F284" s="24">
        <f>(F281+F282)/2</f>
        <v>0.96263448676940966</v>
      </c>
    </row>
    <row r="285" spans="1:6">
      <c r="A285" s="29"/>
      <c r="B285" s="29" t="s">
        <v>127</v>
      </c>
      <c r="C285" s="29" t="s">
        <v>68</v>
      </c>
      <c r="D285" s="23"/>
      <c r="E285" s="33">
        <f>F284*F283</f>
        <v>0.93864411243119561</v>
      </c>
      <c r="F285" s="29" t="s">
        <v>120</v>
      </c>
    </row>
    <row r="286" spans="1:6">
      <c r="A286" s="7" t="s">
        <v>92</v>
      </c>
      <c r="B286" s="55" t="s">
        <v>233</v>
      </c>
      <c r="C286" s="56"/>
      <c r="D286" s="56"/>
      <c r="E286" s="56"/>
      <c r="F286" s="57"/>
    </row>
    <row r="287" spans="1:6">
      <c r="A287" s="29"/>
      <c r="B287" s="23" t="s">
        <v>172</v>
      </c>
      <c r="C287" s="23" t="s">
        <v>9</v>
      </c>
      <c r="D287" s="23">
        <v>832</v>
      </c>
      <c r="E287" s="23">
        <v>832</v>
      </c>
      <c r="F287" s="23">
        <f>D287/E287</f>
        <v>1</v>
      </c>
    </row>
    <row r="288" spans="1:6" ht="30">
      <c r="A288" s="29"/>
      <c r="B288" s="23" t="s">
        <v>126</v>
      </c>
      <c r="C288" s="23" t="s">
        <v>119</v>
      </c>
      <c r="D288" s="23">
        <v>1560.36</v>
      </c>
      <c r="E288" s="23">
        <v>1560.36</v>
      </c>
      <c r="F288" s="23">
        <f>E288/D288</f>
        <v>1</v>
      </c>
    </row>
    <row r="289" spans="1:6" ht="30">
      <c r="A289" s="29"/>
      <c r="B289" s="23" t="s">
        <v>124</v>
      </c>
      <c r="C289" s="23" t="s">
        <v>68</v>
      </c>
      <c r="D289" s="23"/>
      <c r="E289" s="23"/>
      <c r="F289" s="23">
        <v>1</v>
      </c>
    </row>
    <row r="290" spans="1:6">
      <c r="A290" s="29"/>
      <c r="B290" s="29" t="s">
        <v>127</v>
      </c>
      <c r="C290" s="29" t="s">
        <v>68</v>
      </c>
      <c r="D290" s="23"/>
      <c r="E290" s="23">
        <f>F289*F288</f>
        <v>1</v>
      </c>
      <c r="F290" s="29" t="s">
        <v>120</v>
      </c>
    </row>
    <row r="291" spans="1:6">
      <c r="A291" s="7" t="s">
        <v>93</v>
      </c>
      <c r="B291" s="55" t="s">
        <v>234</v>
      </c>
      <c r="C291" s="56"/>
      <c r="D291" s="56"/>
      <c r="E291" s="56"/>
      <c r="F291" s="57"/>
    </row>
    <row r="292" spans="1:6" ht="30">
      <c r="A292" s="29"/>
      <c r="B292" s="23" t="s">
        <v>231</v>
      </c>
      <c r="C292" s="23" t="s">
        <v>5</v>
      </c>
      <c r="D292" s="23">
        <v>0</v>
      </c>
      <c r="E292" s="23">
        <v>0</v>
      </c>
      <c r="F292" s="23">
        <v>1</v>
      </c>
    </row>
    <row r="293" spans="1:6" ht="45">
      <c r="A293" s="29"/>
      <c r="B293" s="23" t="s">
        <v>232</v>
      </c>
      <c r="C293" s="23" t="s">
        <v>235</v>
      </c>
      <c r="D293" s="23">
        <v>311</v>
      </c>
      <c r="E293" s="23">
        <v>311</v>
      </c>
      <c r="F293" s="23">
        <f>D293/E293</f>
        <v>1</v>
      </c>
    </row>
    <row r="294" spans="1:6" ht="30">
      <c r="A294" s="29"/>
      <c r="B294" s="23" t="s">
        <v>126</v>
      </c>
      <c r="C294" s="23" t="s">
        <v>119</v>
      </c>
      <c r="D294" s="23">
        <v>11827.33</v>
      </c>
      <c r="E294" s="23">
        <v>11827.33</v>
      </c>
      <c r="F294" s="23">
        <f>E294/D294</f>
        <v>1</v>
      </c>
    </row>
    <row r="295" spans="1:6" ht="30">
      <c r="A295" s="29"/>
      <c r="B295" s="23" t="s">
        <v>124</v>
      </c>
      <c r="C295" s="23" t="s">
        <v>68</v>
      </c>
      <c r="D295" s="23"/>
      <c r="E295" s="23"/>
      <c r="F295" s="23">
        <f>(F292+F293)/2</f>
        <v>1</v>
      </c>
    </row>
    <row r="296" spans="1:6">
      <c r="A296" s="29"/>
      <c r="B296" s="29" t="s">
        <v>127</v>
      </c>
      <c r="C296" s="29" t="s">
        <v>68</v>
      </c>
      <c r="D296" s="23"/>
      <c r="E296" s="29">
        <f>F295*F294</f>
        <v>1</v>
      </c>
      <c r="F296" s="29" t="s">
        <v>120</v>
      </c>
    </row>
    <row r="297" spans="1:6">
      <c r="A297" s="7" t="s">
        <v>94</v>
      </c>
      <c r="B297" s="55" t="s">
        <v>236</v>
      </c>
      <c r="C297" s="56"/>
      <c r="D297" s="56"/>
      <c r="E297" s="56"/>
      <c r="F297" s="57"/>
    </row>
    <row r="298" spans="1:6" ht="30">
      <c r="A298" s="29"/>
      <c r="B298" s="23" t="s">
        <v>237</v>
      </c>
      <c r="C298" s="23" t="s">
        <v>5</v>
      </c>
      <c r="D298" s="23">
        <v>96.7</v>
      </c>
      <c r="E298" s="23">
        <v>96.7</v>
      </c>
      <c r="F298" s="23">
        <f>E298/D298</f>
        <v>1</v>
      </c>
    </row>
    <row r="299" spans="1:6" ht="30">
      <c r="A299" s="29"/>
      <c r="B299" s="23" t="s">
        <v>238</v>
      </c>
      <c r="C299" s="23" t="s">
        <v>5</v>
      </c>
      <c r="D299" s="23">
        <v>85</v>
      </c>
      <c r="E299" s="23">
        <v>86</v>
      </c>
      <c r="F299" s="24">
        <f>E299/D299</f>
        <v>1.0117647058823529</v>
      </c>
    </row>
    <row r="300" spans="1:6" ht="30">
      <c r="A300" s="29"/>
      <c r="B300" s="23" t="s">
        <v>126</v>
      </c>
      <c r="C300" s="23" t="s">
        <v>119</v>
      </c>
      <c r="D300" s="23">
        <v>4079.1</v>
      </c>
      <c r="E300" s="23">
        <v>4079.1</v>
      </c>
      <c r="F300" s="23">
        <f>E300/D300</f>
        <v>1</v>
      </c>
    </row>
    <row r="301" spans="1:6" ht="30">
      <c r="A301" s="29"/>
      <c r="B301" s="23" t="s">
        <v>124</v>
      </c>
      <c r="C301" s="23" t="s">
        <v>68</v>
      </c>
      <c r="D301" s="23"/>
      <c r="E301" s="23"/>
      <c r="F301" s="31">
        <f>(F298+F299)/2</f>
        <v>1.0058823529411764</v>
      </c>
    </row>
    <row r="302" spans="1:6">
      <c r="A302" s="29"/>
      <c r="B302" s="29" t="s">
        <v>127</v>
      </c>
      <c r="C302" s="29" t="s">
        <v>68</v>
      </c>
      <c r="D302" s="23"/>
      <c r="E302" s="32">
        <f>F301*F300</f>
        <v>1.0058823529411764</v>
      </c>
      <c r="F302" s="29" t="s">
        <v>120</v>
      </c>
    </row>
    <row r="303" spans="1:6" ht="37.5" customHeight="1">
      <c r="A303" s="6">
        <v>11</v>
      </c>
      <c r="B303" s="58" t="s">
        <v>159</v>
      </c>
      <c r="C303" s="86"/>
      <c r="D303" s="86"/>
      <c r="E303" s="86"/>
      <c r="F303" s="87"/>
    </row>
    <row r="304" spans="1:6" ht="30">
      <c r="A304" s="29"/>
      <c r="B304" s="23" t="s">
        <v>160</v>
      </c>
      <c r="C304" s="23" t="s">
        <v>8</v>
      </c>
      <c r="D304" s="23">
        <v>15</v>
      </c>
      <c r="E304" s="23">
        <v>15</v>
      </c>
      <c r="F304" s="23">
        <f>E304/D304</f>
        <v>1</v>
      </c>
    </row>
    <row r="305" spans="1:6" ht="60">
      <c r="A305" s="29"/>
      <c r="B305" s="23" t="s">
        <v>161</v>
      </c>
      <c r="C305" s="23" t="s">
        <v>8</v>
      </c>
      <c r="D305" s="23">
        <v>11</v>
      </c>
      <c r="E305" s="23">
        <v>11</v>
      </c>
      <c r="F305" s="23">
        <f>E305/D305</f>
        <v>1</v>
      </c>
    </row>
    <row r="306" spans="1:6" ht="30">
      <c r="A306" s="29"/>
      <c r="B306" s="23" t="s">
        <v>162</v>
      </c>
      <c r="C306" s="23" t="s">
        <v>8</v>
      </c>
      <c r="D306" s="23">
        <v>0</v>
      </c>
      <c r="E306" s="23">
        <v>0</v>
      </c>
      <c r="F306" s="23">
        <v>1</v>
      </c>
    </row>
    <row r="307" spans="1:6" ht="45">
      <c r="A307" s="29"/>
      <c r="B307" s="23" t="s">
        <v>163</v>
      </c>
      <c r="C307" s="23" t="s">
        <v>8</v>
      </c>
      <c r="D307" s="23">
        <v>0</v>
      </c>
      <c r="E307" s="23">
        <v>0</v>
      </c>
      <c r="F307" s="23">
        <v>1</v>
      </c>
    </row>
    <row r="308" spans="1:6" s="17" customFormat="1" ht="75">
      <c r="A308" s="29"/>
      <c r="B308" s="23" t="s">
        <v>239</v>
      </c>
      <c r="C308" s="23" t="s">
        <v>210</v>
      </c>
      <c r="D308" s="23">
        <v>600</v>
      </c>
      <c r="E308" s="23">
        <v>600</v>
      </c>
      <c r="F308" s="23">
        <f>E308/D308</f>
        <v>1</v>
      </c>
    </row>
    <row r="309" spans="1:6" s="17" customFormat="1" ht="45">
      <c r="A309" s="29"/>
      <c r="B309" s="23" t="s">
        <v>240</v>
      </c>
      <c r="C309" s="23" t="s">
        <v>8</v>
      </c>
      <c r="D309" s="23">
        <v>8</v>
      </c>
      <c r="E309" s="23">
        <v>8</v>
      </c>
      <c r="F309" s="23">
        <f t="shared" ref="F309:F316" si="4">E309/D309</f>
        <v>1</v>
      </c>
    </row>
    <row r="310" spans="1:6" s="17" customFormat="1" ht="75">
      <c r="A310" s="29"/>
      <c r="B310" s="23" t="s">
        <v>241</v>
      </c>
      <c r="C310" s="23" t="s">
        <v>8</v>
      </c>
      <c r="D310" s="23">
        <v>8</v>
      </c>
      <c r="E310" s="23">
        <v>8</v>
      </c>
      <c r="F310" s="23">
        <f t="shared" si="4"/>
        <v>1</v>
      </c>
    </row>
    <row r="311" spans="1:6" s="17" customFormat="1" ht="45">
      <c r="A311" s="29"/>
      <c r="B311" s="23" t="s">
        <v>242</v>
      </c>
      <c r="C311" s="23" t="s">
        <v>8</v>
      </c>
      <c r="D311" s="23">
        <v>150</v>
      </c>
      <c r="E311" s="23">
        <v>150</v>
      </c>
      <c r="F311" s="23">
        <f t="shared" si="4"/>
        <v>1</v>
      </c>
    </row>
    <row r="312" spans="1:6" s="17" customFormat="1" ht="60">
      <c r="A312" s="29"/>
      <c r="B312" s="23" t="s">
        <v>243</v>
      </c>
      <c r="C312" s="23" t="s">
        <v>8</v>
      </c>
      <c r="D312" s="23">
        <v>4</v>
      </c>
      <c r="E312" s="23">
        <v>4</v>
      </c>
      <c r="F312" s="23">
        <f t="shared" si="4"/>
        <v>1</v>
      </c>
    </row>
    <row r="313" spans="1:6" s="17" customFormat="1" ht="45">
      <c r="A313" s="29"/>
      <c r="B313" s="23" t="s">
        <v>244</v>
      </c>
      <c r="C313" s="23" t="s">
        <v>8</v>
      </c>
      <c r="D313" s="23">
        <v>80</v>
      </c>
      <c r="E313" s="23">
        <v>80</v>
      </c>
      <c r="F313" s="23">
        <f t="shared" si="4"/>
        <v>1</v>
      </c>
    </row>
    <row r="314" spans="1:6" s="17" customFormat="1" ht="120">
      <c r="A314" s="29"/>
      <c r="B314" s="23" t="s">
        <v>245</v>
      </c>
      <c r="C314" s="23" t="s">
        <v>8</v>
      </c>
      <c r="D314" s="23">
        <v>4</v>
      </c>
      <c r="E314" s="23">
        <v>4</v>
      </c>
      <c r="F314" s="23">
        <f t="shared" si="4"/>
        <v>1</v>
      </c>
    </row>
    <row r="315" spans="1:6" s="17" customFormat="1" ht="30">
      <c r="A315" s="29"/>
      <c r="B315" s="23" t="s">
        <v>246</v>
      </c>
      <c r="C315" s="23" t="s">
        <v>210</v>
      </c>
      <c r="D315" s="23">
        <v>28</v>
      </c>
      <c r="E315" s="23">
        <v>28</v>
      </c>
      <c r="F315" s="23">
        <f t="shared" si="4"/>
        <v>1</v>
      </c>
    </row>
    <row r="316" spans="1:6" ht="30">
      <c r="A316" s="29"/>
      <c r="B316" s="23" t="s">
        <v>126</v>
      </c>
      <c r="C316" s="23" t="s">
        <v>119</v>
      </c>
      <c r="D316" s="23">
        <v>30</v>
      </c>
      <c r="E316" s="23">
        <v>30</v>
      </c>
      <c r="F316" s="23">
        <f t="shared" si="4"/>
        <v>1</v>
      </c>
    </row>
    <row r="317" spans="1:6" ht="30">
      <c r="A317" s="29"/>
      <c r="B317" s="23" t="s">
        <v>124</v>
      </c>
      <c r="C317" s="23" t="s">
        <v>68</v>
      </c>
      <c r="D317" s="23"/>
      <c r="E317" s="23"/>
      <c r="F317" s="23">
        <f>(F316+F315+F314+F313+F308+F304+F305+F306+F307)/9</f>
        <v>1</v>
      </c>
    </row>
    <row r="318" spans="1:6">
      <c r="A318" s="29"/>
      <c r="B318" s="29" t="s">
        <v>127</v>
      </c>
      <c r="C318" s="29" t="s">
        <v>68</v>
      </c>
      <c r="D318" s="23"/>
      <c r="E318" s="29">
        <f>F317*F316</f>
        <v>1</v>
      </c>
      <c r="F318" s="29" t="s">
        <v>120</v>
      </c>
    </row>
    <row r="319" spans="1:6" s="17" customFormat="1">
      <c r="A319" s="18">
        <v>12</v>
      </c>
      <c r="B319" s="61" t="s">
        <v>247</v>
      </c>
      <c r="C319" s="62"/>
      <c r="D319" s="62"/>
      <c r="E319" s="62"/>
      <c r="F319" s="62"/>
    </row>
    <row r="320" spans="1:6" s="17" customFormat="1">
      <c r="A320" s="23"/>
      <c r="B320" s="23" t="s">
        <v>248</v>
      </c>
      <c r="C320" s="23" t="s">
        <v>210</v>
      </c>
      <c r="D320" s="23">
        <v>1203</v>
      </c>
      <c r="E320" s="23">
        <v>1016</v>
      </c>
      <c r="F320" s="24">
        <f>D320/E320</f>
        <v>1.1840551181102361</v>
      </c>
    </row>
    <row r="321" spans="1:6" s="17" customFormat="1" ht="30">
      <c r="A321" s="23"/>
      <c r="B321" s="25" t="s">
        <v>249</v>
      </c>
      <c r="C321" s="26" t="s">
        <v>210</v>
      </c>
      <c r="D321" s="23">
        <v>4</v>
      </c>
      <c r="E321" s="23">
        <v>4</v>
      </c>
      <c r="F321" s="23">
        <f>E321/D321</f>
        <v>1</v>
      </c>
    </row>
    <row r="322" spans="1:6" s="17" customFormat="1" ht="30">
      <c r="A322" s="23"/>
      <c r="B322" s="25" t="s">
        <v>250</v>
      </c>
      <c r="C322" s="26" t="s">
        <v>210</v>
      </c>
      <c r="D322" s="23">
        <v>1</v>
      </c>
      <c r="E322" s="23">
        <v>2</v>
      </c>
      <c r="F322" s="23">
        <f>E322/D322</f>
        <v>2</v>
      </c>
    </row>
    <row r="323" spans="1:6" s="17" customFormat="1" ht="30">
      <c r="A323" s="23"/>
      <c r="B323" s="25" t="s">
        <v>251</v>
      </c>
      <c r="C323" s="26" t="s">
        <v>210</v>
      </c>
      <c r="D323" s="23">
        <v>1</v>
      </c>
      <c r="E323" s="23">
        <v>1</v>
      </c>
      <c r="F323" s="23">
        <v>1</v>
      </c>
    </row>
    <row r="324" spans="1:6" s="17" customFormat="1" ht="30">
      <c r="A324" s="23"/>
      <c r="B324" s="25" t="s">
        <v>252</v>
      </c>
      <c r="C324" s="26" t="s">
        <v>7</v>
      </c>
      <c r="D324" s="26">
        <v>124</v>
      </c>
      <c r="E324" s="26">
        <v>153</v>
      </c>
      <c r="F324" s="27">
        <f>E324/D324</f>
        <v>1.2338709677419355</v>
      </c>
    </row>
    <row r="325" spans="1:6" s="17" customFormat="1" ht="30">
      <c r="A325" s="23"/>
      <c r="B325" s="25" t="s">
        <v>253</v>
      </c>
      <c r="C325" s="26" t="s">
        <v>7</v>
      </c>
      <c r="D325" s="26">
        <v>375</v>
      </c>
      <c r="E325" s="26">
        <v>756</v>
      </c>
      <c r="F325" s="28">
        <f>E325/D325</f>
        <v>2.016</v>
      </c>
    </row>
    <row r="326" spans="1:6" s="17" customFormat="1" ht="30">
      <c r="A326" s="23"/>
      <c r="B326" s="25" t="s">
        <v>254</v>
      </c>
      <c r="C326" s="26" t="s">
        <v>210</v>
      </c>
      <c r="D326" s="26">
        <v>1</v>
      </c>
      <c r="E326" s="26">
        <v>1</v>
      </c>
      <c r="F326" s="23">
        <v>1</v>
      </c>
    </row>
    <row r="327" spans="1:6" s="17" customFormat="1" ht="30">
      <c r="A327" s="23"/>
      <c r="B327" s="25" t="s">
        <v>255</v>
      </c>
      <c r="C327" s="26" t="s">
        <v>210</v>
      </c>
      <c r="D327" s="23">
        <v>1</v>
      </c>
      <c r="E327" s="23">
        <v>1</v>
      </c>
      <c r="F327" s="23">
        <v>1</v>
      </c>
    </row>
    <row r="328" spans="1:6" s="17" customFormat="1" ht="30">
      <c r="A328" s="23"/>
      <c r="B328" s="25" t="s">
        <v>256</v>
      </c>
      <c r="C328" s="26" t="s">
        <v>210</v>
      </c>
      <c r="D328" s="23">
        <v>1</v>
      </c>
      <c r="E328" s="23">
        <v>1</v>
      </c>
      <c r="F328" s="23">
        <v>1</v>
      </c>
    </row>
    <row r="329" spans="1:6" s="17" customFormat="1" ht="30">
      <c r="A329" s="29"/>
      <c r="B329" s="23" t="s">
        <v>126</v>
      </c>
      <c r="C329" s="23" t="s">
        <v>119</v>
      </c>
      <c r="D329" s="23">
        <v>100</v>
      </c>
      <c r="E329" s="23">
        <v>100</v>
      </c>
      <c r="F329" s="23">
        <f>E329/D329</f>
        <v>1</v>
      </c>
    </row>
    <row r="330" spans="1:6" s="17" customFormat="1" ht="30">
      <c r="A330" s="29"/>
      <c r="B330" s="23" t="s">
        <v>124</v>
      </c>
      <c r="C330" s="23" t="s">
        <v>68</v>
      </c>
      <c r="D330" s="23"/>
      <c r="E330" s="23"/>
      <c r="F330" s="27">
        <f>(F320+F321+F322+F323+F324+F325+F326+F327+F328)/9</f>
        <v>1.2704362317613525</v>
      </c>
    </row>
    <row r="331" spans="1:6" s="17" customFormat="1">
      <c r="A331" s="29"/>
      <c r="B331" s="29" t="s">
        <v>127</v>
      </c>
      <c r="C331" s="29" t="s">
        <v>68</v>
      </c>
      <c r="D331" s="23"/>
      <c r="E331" s="30">
        <f>F330*F329</f>
        <v>1.2704362317613525</v>
      </c>
      <c r="F331" s="29" t="s">
        <v>130</v>
      </c>
    </row>
    <row r="332" spans="1:6" s="17" customFormat="1">
      <c r="A332" s="9"/>
      <c r="B332" s="9"/>
      <c r="C332" s="9"/>
      <c r="D332" s="19"/>
      <c r="E332" s="20"/>
      <c r="F332" s="9"/>
    </row>
    <row r="333" spans="1:6">
      <c r="A333" s="9"/>
      <c r="B333" s="10"/>
      <c r="C333" s="10"/>
      <c r="D333" s="10"/>
      <c r="E333" s="10"/>
      <c r="F333" s="10"/>
    </row>
    <row r="334" spans="1:6">
      <c r="A334" s="9"/>
      <c r="B334" s="88" t="s">
        <v>257</v>
      </c>
      <c r="C334" s="88"/>
      <c r="D334" s="10"/>
      <c r="E334" s="10"/>
      <c r="F334" s="10"/>
    </row>
    <row r="335" spans="1:6" s="17" customFormat="1">
      <c r="A335" s="9"/>
      <c r="B335" s="9"/>
      <c r="C335" s="9"/>
      <c r="D335" s="16"/>
      <c r="E335" s="16"/>
      <c r="F335" s="16"/>
    </row>
    <row r="336" spans="1:6">
      <c r="A336" s="9"/>
      <c r="B336" s="21" t="s">
        <v>260</v>
      </c>
      <c r="C336" s="10"/>
      <c r="D336" s="10"/>
      <c r="E336" s="10"/>
      <c r="F336" s="10"/>
    </row>
    <row r="337" spans="1:6">
      <c r="A337" s="9"/>
      <c r="B337" s="65" t="s">
        <v>258</v>
      </c>
      <c r="C337" s="63" t="s">
        <v>259</v>
      </c>
      <c r="D337" s="64"/>
      <c r="E337" s="64"/>
      <c r="F337" s="64"/>
    </row>
    <row r="338" spans="1:6">
      <c r="B338" s="66"/>
      <c r="C338" s="64"/>
      <c r="D338" s="64"/>
      <c r="E338" s="64"/>
      <c r="F338" s="64"/>
    </row>
    <row r="339" spans="1:6">
      <c r="B339" s="66"/>
      <c r="C339" s="64"/>
      <c r="D339" s="64"/>
      <c r="E339" s="64"/>
      <c r="F339" s="64"/>
    </row>
    <row r="340" spans="1:6" ht="12.75" customHeight="1">
      <c r="B340" s="12"/>
      <c r="C340" s="12"/>
    </row>
    <row r="341" spans="1:6">
      <c r="B341" s="12"/>
      <c r="C341" s="12"/>
    </row>
    <row r="342" spans="1:6">
      <c r="B342" s="89" t="s">
        <v>262</v>
      </c>
      <c r="C342" s="89"/>
    </row>
    <row r="343" spans="1:6">
      <c r="B343" s="89" t="s">
        <v>95</v>
      </c>
      <c r="C343" s="89"/>
    </row>
  </sheetData>
  <mergeCells count="56">
    <mergeCell ref="A1:F1"/>
    <mergeCell ref="B303:F303"/>
    <mergeCell ref="B334:C334"/>
    <mergeCell ref="B342:C342"/>
    <mergeCell ref="B343:C343"/>
    <mergeCell ref="B272:F272"/>
    <mergeCell ref="B235:F235"/>
    <mergeCell ref="B167:F167"/>
    <mergeCell ref="B191:F191"/>
    <mergeCell ref="B200:F200"/>
    <mergeCell ref="B172:F172"/>
    <mergeCell ref="B178:F178"/>
    <mergeCell ref="B185:F185"/>
    <mergeCell ref="B208:F208"/>
    <mergeCell ref="B228:F228"/>
    <mergeCell ref="B161:F161"/>
    <mergeCell ref="B112:F112"/>
    <mergeCell ref="B117:F117"/>
    <mergeCell ref="B122:F122"/>
    <mergeCell ref="B127:F127"/>
    <mergeCell ref="B132:F132"/>
    <mergeCell ref="F113:F116"/>
    <mergeCell ref="B54:F54"/>
    <mergeCell ref="B107:F107"/>
    <mergeCell ref="B87:F87"/>
    <mergeCell ref="B61:F61"/>
    <mergeCell ref="B69:F69"/>
    <mergeCell ref="B81:F81"/>
    <mergeCell ref="B93:F93"/>
    <mergeCell ref="B101:F101"/>
    <mergeCell ref="C337:F339"/>
    <mergeCell ref="B337:B339"/>
    <mergeCell ref="A3:F3"/>
    <mergeCell ref="A4:F4"/>
    <mergeCell ref="A6:A7"/>
    <mergeCell ref="B6:B7"/>
    <mergeCell ref="C6:C7"/>
    <mergeCell ref="D6:E6"/>
    <mergeCell ref="F6:F7"/>
    <mergeCell ref="B8:F8"/>
    <mergeCell ref="B39:F39"/>
    <mergeCell ref="B14:F14"/>
    <mergeCell ref="B19:F19"/>
    <mergeCell ref="B27:F27"/>
    <mergeCell ref="B34:F34"/>
    <mergeCell ref="B47:F47"/>
    <mergeCell ref="B280:F280"/>
    <mergeCell ref="B286:F286"/>
    <mergeCell ref="B291:F291"/>
    <mergeCell ref="B297:F297"/>
    <mergeCell ref="B319:F319"/>
    <mergeCell ref="B154:F154"/>
    <mergeCell ref="B146:F146"/>
    <mergeCell ref="B245:F245"/>
    <mergeCell ref="B253:F253"/>
    <mergeCell ref="B261:F261"/>
  </mergeCells>
  <pageMargins left="0.39370078740157483" right="0.39370078740157483" top="0.35433070866141736" bottom="0.39370078740157483" header="0.31496062992125984" footer="0.31496062992125984"/>
  <pageSetup paperSize="9" scale="7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verhoturova</dc:creator>
  <cp:lastModifiedBy>User7</cp:lastModifiedBy>
  <cp:lastPrinted>2019-03-18T05:45:59Z</cp:lastPrinted>
  <dcterms:created xsi:type="dcterms:W3CDTF">2007-07-17T01:27:34Z</dcterms:created>
  <dcterms:modified xsi:type="dcterms:W3CDTF">2019-04-08T06:00:30Z</dcterms:modified>
</cp:coreProperties>
</file>