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8415" windowHeight="675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50" i="2"/>
  <c r="F46"/>
  <c r="F209"/>
  <c r="F211" s="1"/>
  <c r="F116"/>
  <c r="F38"/>
  <c r="F166"/>
  <c r="F159"/>
  <c r="F98"/>
  <c r="F12"/>
  <c r="F134"/>
  <c r="F243"/>
  <c r="F238"/>
  <c r="F170"/>
  <c r="F171"/>
  <c r="F172"/>
  <c r="F169"/>
  <c r="F160"/>
  <c r="F154"/>
  <c r="F153"/>
  <c r="F149"/>
  <c r="F127"/>
  <c r="F128"/>
  <c r="F126"/>
  <c r="F112"/>
  <c r="F113"/>
  <c r="F114"/>
  <c r="F111"/>
  <c r="F102"/>
  <c r="E104" s="1"/>
  <c r="F34"/>
  <c r="F35"/>
  <c r="F44"/>
  <c r="F42"/>
  <c r="F11"/>
  <c r="F156" l="1"/>
  <c r="E157" s="1"/>
  <c r="F129"/>
  <c r="E130" s="1"/>
  <c r="F249" l="1"/>
  <c r="F210"/>
  <c r="E212" s="1"/>
  <c r="F204"/>
  <c r="F206"/>
  <c r="F207"/>
  <c r="F230"/>
  <c r="F231"/>
  <c r="F224"/>
  <c r="F239" l="1"/>
  <c r="E240" s="1"/>
  <c r="F222"/>
  <c r="F227" s="1"/>
  <c r="F218" l="1"/>
  <c r="F214"/>
  <c r="F219" s="1"/>
  <c r="E220" l="1"/>
  <c r="F78"/>
  <c r="F77"/>
  <c r="F76"/>
  <c r="F86"/>
  <c r="F84"/>
  <c r="F83"/>
  <c r="F82"/>
  <c r="F70"/>
  <c r="F71"/>
  <c r="F65"/>
  <c r="F66"/>
  <c r="F67"/>
  <c r="F68"/>
  <c r="F69"/>
  <c r="F64"/>
  <c r="F72"/>
  <c r="F60"/>
  <c r="F57"/>
  <c r="F58"/>
  <c r="F59"/>
  <c r="F56"/>
  <c r="F53"/>
  <c r="F52"/>
  <c r="F45"/>
  <c r="F43"/>
  <c r="F41"/>
  <c r="F32"/>
  <c r="F33"/>
  <c r="F36"/>
  <c r="F37"/>
  <c r="F31"/>
  <c r="F79" l="1"/>
  <c r="F73"/>
  <c r="E74" s="1"/>
  <c r="F87"/>
  <c r="E88" s="1"/>
  <c r="E80"/>
  <c r="E39"/>
  <c r="F61"/>
  <c r="E62" s="1"/>
  <c r="E54"/>
  <c r="E47"/>
  <c r="F145" l="1"/>
  <c r="F143"/>
  <c r="F137"/>
  <c r="F138"/>
  <c r="F139"/>
  <c r="F132"/>
  <c r="F133"/>
  <c r="E135" s="1"/>
  <c r="F115"/>
  <c r="F122"/>
  <c r="F121"/>
  <c r="F119"/>
  <c r="F120"/>
  <c r="F291"/>
  <c r="F287"/>
  <c r="F286"/>
  <c r="F284"/>
  <c r="F283"/>
  <c r="F282"/>
  <c r="F97"/>
  <c r="E99" s="1"/>
  <c r="F96"/>
  <c r="F107"/>
  <c r="E109" s="1"/>
  <c r="F245"/>
  <c r="F260"/>
  <c r="F262"/>
  <c r="F261"/>
  <c r="F251"/>
  <c r="F250"/>
  <c r="F252" s="1"/>
  <c r="F256"/>
  <c r="E258" s="1"/>
  <c r="F255"/>
  <c r="F193"/>
  <c r="F242"/>
  <c r="F246" s="1"/>
  <c r="F292" l="1"/>
  <c r="E293" s="1"/>
  <c r="E151"/>
  <c r="E253"/>
  <c r="F263"/>
  <c r="E264" s="1"/>
  <c r="F140"/>
  <c r="E141" s="1"/>
  <c r="E117"/>
  <c r="E247"/>
  <c r="F123"/>
  <c r="E124" s="1"/>
  <c r="F174"/>
  <c r="F173"/>
  <c r="F200"/>
  <c r="F199"/>
  <c r="F197"/>
  <c r="F198"/>
  <c r="F201" l="1"/>
  <c r="E202" s="1"/>
  <c r="E175"/>
  <c r="F192"/>
  <c r="F191"/>
  <c r="F189"/>
  <c r="F185"/>
  <c r="F186"/>
  <c r="F188"/>
  <c r="F187"/>
  <c r="F184"/>
  <c r="F183"/>
  <c r="F182"/>
  <c r="F181"/>
  <c r="F180"/>
  <c r="F178"/>
  <c r="F177"/>
  <c r="F93"/>
  <c r="E94" s="1"/>
  <c r="F194" l="1"/>
  <c r="E195" s="1"/>
  <c r="F271"/>
  <c r="F272"/>
  <c r="F273"/>
  <c r="F274"/>
  <c r="F275"/>
  <c r="F276"/>
  <c r="F277"/>
  <c r="F278"/>
  <c r="F270"/>
  <c r="F267"/>
  <c r="F266"/>
  <c r="F19"/>
  <c r="F15"/>
  <c r="F20" s="1"/>
  <c r="F27"/>
  <c r="F26"/>
  <c r="E28" l="1"/>
  <c r="F279"/>
  <c r="E280" s="1"/>
  <c r="E21"/>
  <c r="F10"/>
  <c r="F161"/>
  <c r="F162"/>
  <c r="F163"/>
  <c r="F164"/>
  <c r="F165"/>
  <c r="E13" l="1"/>
  <c r="E167"/>
</calcChain>
</file>

<file path=xl/comments1.xml><?xml version="1.0" encoding="utf-8"?>
<comments xmlns="http://schemas.openxmlformats.org/spreadsheetml/2006/main">
  <authors>
    <author>User7</author>
  </authors>
  <commentLis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101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153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179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205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208" authorId="0">
      <text>
        <r>
          <rPr>
            <b/>
            <sz val="8"/>
            <color indexed="81"/>
            <rFont val="Tahoma"/>
            <family val="2"/>
            <charset val="204"/>
          </rPr>
          <t>Use</t>
        </r>
      </text>
    </comment>
    <comment ref="F215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217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223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отношение показателей</t>
        </r>
      </text>
    </comment>
    <comment ref="F225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отношение факта к плану</t>
        </r>
      </text>
    </comment>
    <comment ref="F232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233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268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269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</commentList>
</comments>
</file>

<file path=xl/sharedStrings.xml><?xml version="1.0" encoding="utf-8"?>
<sst xmlns="http://schemas.openxmlformats.org/spreadsheetml/2006/main" count="610" uniqueCount="243">
  <si>
    <t>№ п/п</t>
  </si>
  <si>
    <t>Цель, задачи, показатели результативности</t>
  </si>
  <si>
    <t>план</t>
  </si>
  <si>
    <t>факт</t>
  </si>
  <si>
    <t>Ед. измере-ния</t>
  </si>
  <si>
    <t>%</t>
  </si>
  <si>
    <t>чел</t>
  </si>
  <si>
    <t>чел.</t>
  </si>
  <si>
    <t>ед</t>
  </si>
  <si>
    <t>шт</t>
  </si>
  <si>
    <t>1.2.</t>
  </si>
  <si>
    <t>1.3.</t>
  </si>
  <si>
    <t>2.1.</t>
  </si>
  <si>
    <t>2.2.</t>
  </si>
  <si>
    <t>2.3.</t>
  </si>
  <si>
    <t>2.4.</t>
  </si>
  <si>
    <t>3.1.</t>
  </si>
  <si>
    <t>3.2.</t>
  </si>
  <si>
    <t>руб</t>
  </si>
  <si>
    <t>показатель - удельный вес детей-инвалидов проживающих в семьях, получивших реабилитационные услуги в муниц.учреждениях соц.обслуживания населения, к общему числу детей-инвалидов, проживающих на территории района</t>
  </si>
  <si>
    <t>показатель - удельный вес обосновательнных жалоб на качествопредоставления услуг муниц.учреждениями</t>
  </si>
  <si>
    <t>не более 0,1</t>
  </si>
  <si>
    <t>показатель - количество созданых рабочих мест для несовершенолетних граждан</t>
  </si>
  <si>
    <t>показатель - количество несовершенолетних граждан, проживающих в Березовском районе, принявших участие в профильных палаточных лагерях</t>
  </si>
  <si>
    <t>показатель - количество молодых граждан, проживающих в Березовском райне, вовлеченных в добровольческую деятельность</t>
  </si>
  <si>
    <t>показатель - количество молодых граждан, вовлеченых в изучение истории Отечества</t>
  </si>
  <si>
    <t xml:space="preserve">показатель - 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 </t>
  </si>
  <si>
    <t>показатель - снижение количества обращений граждан с укусами безнадзорных животных</t>
  </si>
  <si>
    <t>показатель - доля исполнительных бюджетных ассигнований, предусмотренных в программном виде</t>
  </si>
  <si>
    <t>показатель - единовременная пропускная способность</t>
  </si>
  <si>
    <t>показатель - численность лиц, систематически занимающихся физической культурой и спортом</t>
  </si>
  <si>
    <t>показатель - 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 Красноярского края</t>
  </si>
  <si>
    <t>8.1.</t>
  </si>
  <si>
    <t>8.2.</t>
  </si>
  <si>
    <t>5.1.</t>
  </si>
  <si>
    <t>5.2.</t>
  </si>
  <si>
    <t>4.2.</t>
  </si>
  <si>
    <t>4.3.</t>
  </si>
  <si>
    <t>показатель - оборот малых и средних предприятий</t>
  </si>
  <si>
    <t>показатель - количество субъектов малого и среднего предпринимательства получивших муниципальную поддержку</t>
  </si>
  <si>
    <t>показатель - 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</t>
  </si>
  <si>
    <t xml:space="preserve">показатель - количество сохраненых рабочих мест </t>
  </si>
  <si>
    <t>показатель - объем привлеченных инвестиций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</si>
  <si>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</si>
  <si>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вовзрасте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</si>
  <si>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</si>
  <si>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</si>
  <si>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показатель - количество мест в дошкольных образовательных учреждениях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</t>
  </si>
  <si>
    <t>показатель - доля дошкольных образовантельных учреждений муниципальной формы собственности, здания которых находятся в аварийном состоянии или требуют капитального ремонта, в общем числе дошкольных образовательных учреждениях</t>
  </si>
  <si>
    <t>показатель - 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</si>
  <si>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показатель - удельный вес численности детей дошкольного возраста, посещающих негосударственные организации дошкольного образования, расположенных на территории Берёзовского района, предоставляющих услуги дошкольного образования, в общей численности детей, посещающих образовательные организации дошкольного образования, расположенные на территории Берёзовского района</t>
  </si>
  <si>
    <t>показатель - численность детей от 1 до 6 лет, состоящих на учете для определения в муниципальные дошкольные образовательные учреждения, на конец отчетного периода</t>
  </si>
  <si>
    <t>показатель - доля дневных общеобразовательных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количестве дневных общеобразовательных учреждений муниципальной формы собственности</t>
  </si>
  <si>
    <t>показатель - доля дневных общеобразовательных учреждений муниципальной формы собственности, соответствующих современным требованиям обучения, в общей количестве дневных общеобразовательных учреждений муниципальной формы собственности</t>
  </si>
  <si>
    <t>показатель - доля общеобразовательных учреждений (с числом обучающихся более 50), в которых действуют управляющие советы</t>
  </si>
  <si>
    <t>показатель - 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</si>
  <si>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>показатель - 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организаций</t>
  </si>
  <si>
    <t>показатель - доля детей первой и второй групп здоровья в общей численности обучающихся в муниципальных общеобразовательных учреждениях</t>
  </si>
  <si>
    <t>показатель - доля выпускников дневных общеобразовательных учреждений муниципальной формы собственности, сдавших единый государственный экзамен по русскому языку и математике, в общей численности выпускников общеобразовательных учреждений муниципальной формы собственности, сдававших единый государственном экзамене по данным предметам</t>
  </si>
  <si>
    <t>показатель - 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</si>
  <si>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показатель - удельный вес муниципальных образований Красноярского края,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детей, не менее чем 80 %  муниципальных образований Красноярского края</t>
  </si>
  <si>
    <t>показатель - доля оздоровленных детей школьного возраста</t>
  </si>
  <si>
    <t>показатель - 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</t>
  </si>
  <si>
    <t>показатель - соблюдение сроков предоставления годовой бюджетной отчетности</t>
  </si>
  <si>
    <t>балл</t>
  </si>
  <si>
    <t>показатель - 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Березовского района, осуществляющими функции и полномочия учредителя</t>
  </si>
  <si>
    <t xml:space="preserve">показатель - минимальный размер бюджетной обеспеченности поселений Березовского района после выравнивания </t>
  </si>
  <si>
    <t>показатель -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</si>
  <si>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>показетель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</si>
  <si>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доля расходов районного бюджета, формируемых в рамках муниципальных программ Березовского района</t>
  </si>
  <si>
    <t>показатель - минимальный размер бюджетной обеспеченности поселений Березовского района после выравнивания</t>
  </si>
  <si>
    <t>показатель - количество муниципальных образований района, достигших суммарной оценки качества управления муниципальными финансами от 50 до 100 баллов (В соответствии с постановлением администрации Березовского района от 02.07.2013 № 1359 «Об утверждении порядка проведения мониторинга и оценки качества финансового менеджмента главных распорядителей бюджетных средств администрации Березовского района и методики оценки качества финансового менеджмента главных распорядителей бюджетных средств»)</t>
  </si>
  <si>
    <t>показатель -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</si>
  <si>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показатель - отношение муниципального долга Березовского района к доходам районного бюджета за исключением безвозмездных поступлений</t>
  </si>
  <si>
    <t>показатель - отношение годовой суммы платежей на погашение и обслуживание муниципального долга Березовского района к доходам районного бюджета</t>
  </si>
  <si>
    <t>показатель - обеспечение исполнения расходных обязательств района (за исключением безвозмездных поступлений)</t>
  </si>
  <si>
    <t>показатель - соотношение количества фактически проведенных контрольных мероприятий к количеству запланированных</t>
  </si>
  <si>
    <t>показатель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</si>
  <si>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соотношение поступившей суммы администрируемых доходов районного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к плановому значению</t>
  </si>
  <si>
    <t>показатель - доля полученных заключений районного Совета депутатов, осуществляющего проведение внешней проверки проектов решений, касающихся принятия районного бюджета, а также утверждения отчета об его исполнении, подготавливаемых Финансовым управлением  (100% ежегодно)</t>
  </si>
  <si>
    <t>показатель - доля рассмотренных на постоянной комиссии районного Совета по финансам, бюджету, собственности, экономической и налоговой политики проектов решений, касающихся принятия районного бюджета, внесение в него изменений, а также утверждения отчета об его исполнении  (100% ежегодно)</t>
  </si>
  <si>
    <t>показатель - размещение на официальном сайте администрации Березовского района решения о районном бюджете на очередной финансовый год и плановый период  и  отчета об его исполнении</t>
  </si>
  <si>
    <t>9.1.</t>
  </si>
  <si>
    <t>9.2.</t>
  </si>
  <si>
    <t>9.3.</t>
  </si>
  <si>
    <t>показатель - доля убыточных оранизаций  жилищно-коммунального хозяйства</t>
  </si>
  <si>
    <t xml:space="preserve">показатель - доведение уровня возмещения населением затрат на предоставление жилищно-коммунальных услуг по установленным для населения тарифам </t>
  </si>
  <si>
    <t>10.1.</t>
  </si>
  <si>
    <t>10.2.</t>
  </si>
  <si>
    <t>10.4.</t>
  </si>
  <si>
    <t>8 (39175) 2-10-53</t>
  </si>
  <si>
    <t>показатель - удельный вес населения, учавствующего в платных культурно-досуговых мероприятиях, проводимых муниципальными учреждениями</t>
  </si>
  <si>
    <t>показатель - количество экземпляров новых поступлений в библиотечные фонды общедоступных библиотек на 1 тыс. человек населения</t>
  </si>
  <si>
    <t>экз</t>
  </si>
  <si>
    <t>показатель -доля экспонируемых предметов из числа предметов основного фонда</t>
  </si>
  <si>
    <t xml:space="preserve">количество детей, привлекаемых к участию в творческих мероприятиях </t>
  </si>
  <si>
    <t>показатель - процент экспонируемых предметов от чиста основого форна музея</t>
  </si>
  <si>
    <t>показатель - увеличение посещаемости музея</t>
  </si>
  <si>
    <t xml:space="preserve">показатель - среднее число книговыдач в расчёте на 1 тыс. человек населения </t>
  </si>
  <si>
    <t xml:space="preserve">показатель - ежегодная выплата Почетным гражданам района </t>
  </si>
  <si>
    <t xml:space="preserve">показатель - единовременная выплата гражданам в день присвоения гражданам </t>
  </si>
  <si>
    <t>показатель - выплата на погребение в случае смерти Почётного гражданина</t>
  </si>
  <si>
    <t>показатель - количество посетителей культурно-досуговых учреждений</t>
  </si>
  <si>
    <t xml:space="preserve">показатель - число клубных формирований на 1 тыс. человек населения </t>
  </si>
  <si>
    <t xml:space="preserve">показатель - число участников клубных формирований </t>
  </si>
  <si>
    <t>показатель - доля библиотек, подключенных к сети Интернет, в общем количестве общедоступных библиотек</t>
  </si>
  <si>
    <t>показатель - соблюдение сроков представления главным распорядителем  годовой бюджетной отчетности</t>
  </si>
  <si>
    <t>показатель - своевременность утверждения муниципальных заданий подведомственным главному распорядителю учреждениям на текущий финансовый год и плановый период</t>
  </si>
  <si>
    <t>показатель - уровень исполнения расходов главного распорядителя за счет средств краевого бюджета (без учета межбюджетных трансфертов, имеющих целевое  назначение, из федерального бюджета)</t>
  </si>
  <si>
    <t xml:space="preserve">показатель - своевременность представления уточненного фрагмента реестра расходных обязательств главного распорядителя </t>
  </si>
  <si>
    <t>показатель - своевременность и качество  подготовленных  законопроектов (изменений в законопроекты),  проектов нормативных правовых актов, обусловленных изменениями федерального и регионального законодательства</t>
  </si>
  <si>
    <t>не менее 95</t>
  </si>
  <si>
    <t>не менее 90</t>
  </si>
  <si>
    <t>тыс.руб.</t>
  </si>
  <si>
    <t>эффективная</t>
  </si>
  <si>
    <t>подпрограмма 1 - Сохранение культурного наследия</t>
  </si>
  <si>
    <t>подпрограмма 3 - Поддержка любительского  народного творчества и организация досуга населения</t>
  </si>
  <si>
    <t>подпрограмма 4 - Обеспечение условий реализации муниципальной программы</t>
  </si>
  <si>
    <t>Расчет оценки степени достижения целей и решения задач муниципальной подпрограммы (Сдц)</t>
  </si>
  <si>
    <t>Расчет оценки степени достижения целей и решения задач муниципальной программы (Сдц)</t>
  </si>
  <si>
    <t>Объем финансовых ресурсов, на отчетный период, направленный на реализацию муниципальной подпрограммы (Уф)</t>
  </si>
  <si>
    <t>Расчет эффективности реализации подпрограммы (Эмп)</t>
  </si>
  <si>
    <t>Расчет эффективности реализации программы (Эмп)</t>
  </si>
  <si>
    <t>Объем финансовых ресурсов, на отчетный период, направленный на реализацию муниципальной программы (Уф)</t>
  </si>
  <si>
    <t>высокоэффективная</t>
  </si>
  <si>
    <t>уровень эффективности удовлетворительный</t>
  </si>
  <si>
    <t>подпрограмма 1 - Патриотическое воспитание и вовлечение молодежи березовского района в социальную практику</t>
  </si>
  <si>
    <t>подпрограмма 2 - Создание благоприятных условий в сельских территориях</t>
  </si>
  <si>
    <t>подпрограмма 3 - Обеспечение реализации муниципальной программы и прочие мероприятия</t>
  </si>
  <si>
    <t xml:space="preserve">показатель - количество спортивных сооружений в Березовском районе </t>
  </si>
  <si>
    <t xml:space="preserve">показатель - доля граждан Березовского района, систематически занимающихся физической культурой и спортом от общей численности населения </t>
  </si>
  <si>
    <t>млн. руб.</t>
  </si>
  <si>
    <t>подпрограмма 1 - Развитие дошкольного, общего и дополнительного образования детей</t>
  </si>
  <si>
    <t>подпрограмма 1 - 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</t>
  </si>
  <si>
    <t xml:space="preserve">показатель - доля расходов на обслуживание муниципального долга Березовском районе в объеме расходов районного бюджета, за исключением объема расходов, которые осуществляются за счет  субвенций, предоставляемых из бюджетов бюджетной  системы Российской Федерации
</t>
  </si>
  <si>
    <t xml:space="preserve">показатель - просроченная задолженность по долговым обязательствам Березовского района
</t>
  </si>
  <si>
    <t>Степень достижения показателя (индикатора) муниципальной программы (подпрограммы (СДП)</t>
  </si>
  <si>
    <t xml:space="preserve">показатель - уровень исполнения субвенций на реализацию переданных полномочий края 
</t>
  </si>
  <si>
    <t xml:space="preserve">показатель - удельный вес обоснованных жалоб к числу граждан, которым предоставлены государственные и муниципальные услуги по социальной поддержке в календарном году
</t>
  </si>
  <si>
    <t xml:space="preserve">показатель - уровень удовлетворенности жителей района качеством предоставления государственных и муниципальных услуг в сфере социальной поддержки населения
</t>
  </si>
  <si>
    <t>показатель - доля лиц с ограниченными возможностями здоровья и инвалидов, систематически занимающихся физической культурой и спортом  в общей численности данной категории насел</t>
  </si>
  <si>
    <t xml:space="preserve">показатель - количество участников официальных физкультурных мероприятий и спортивных соревнований, проводимых на территории Березовского района и Красноярского края, согласно календарному плану официальных физкультурных и спортивных мероприятий Березовского района и Красноярского края  </t>
  </si>
  <si>
    <t>показатель - увеличение неналоговых доходов в районный бюджет от использования муниципального имущества</t>
  </si>
  <si>
    <t>6.1.</t>
  </si>
  <si>
    <t>показатель - оформление прав муниципальной собственности на объекты недвижимости, прошедших государственную регистрацию, для проведения торгов</t>
  </si>
  <si>
    <t>6.2.</t>
  </si>
  <si>
    <t>показатель - количество сформированных земельных участков</t>
  </si>
  <si>
    <t>показатель - количество незаконных утановленных рекламных конструкций (демонтаж)</t>
  </si>
  <si>
    <t>щт</t>
  </si>
  <si>
    <t>6.3.</t>
  </si>
  <si>
    <t>показатель - количество публикаций</t>
  </si>
  <si>
    <t>показатель - доля исполненных бюджетных ассигнований, предусмотренных в муниципальной программе</t>
  </si>
  <si>
    <t>муниципальная программа: Профилактика терроризма и экстремизма на территории Березовского района Красноярского края</t>
  </si>
  <si>
    <t>показатель - количество воспитательных пропагандистских мероприятий</t>
  </si>
  <si>
    <t>показатель - 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</si>
  <si>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>показатель - колическтво случаев проявления эктремизма и негативного отношения к лицам других национальносте</t>
  </si>
  <si>
    <t>показатель - количество совершенных актов экстремистской направленности против соблюдения прав человека на территории Березовского района</t>
  </si>
  <si>
    <t>муниципальная программа: Развитие культуры в Березовском районе</t>
  </si>
  <si>
    <t xml:space="preserve">муниципальная программа: Молодежная политика Березовского района </t>
  </si>
  <si>
    <t>муниципальная программа: Развитие сельского хозяйства и регулирование рынков сельскохозяйственной продукции, сырья и продовольствия в Березовском районе</t>
  </si>
  <si>
    <t>муниципальная программа: "Развитие физической культуры, спорта в Березовском районе</t>
  </si>
  <si>
    <t xml:space="preserve">муниципальная программа: "Развитие земельно-имущественных отношений в Березовском районе </t>
  </si>
  <si>
    <t>муниципальная программа: "Управление муниципальными финансами "</t>
  </si>
  <si>
    <t xml:space="preserve">муниципальная программа: 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 </t>
  </si>
  <si>
    <t>показатель - увеличение рейсов</t>
  </si>
  <si>
    <t xml:space="preserve">подпрограмма 2 - Обеспечение жильем молодых семей в Березовском районе </t>
  </si>
  <si>
    <t>целевой показатель - индекс производства - сельское хозяйство</t>
  </si>
  <si>
    <t>показатель - оценка стоимости земельных участков, находящихся в муниципальной собственности, подлежащих реализации</t>
  </si>
  <si>
    <t>показатель - количество рейсов</t>
  </si>
  <si>
    <t>ОТДЕЛ ЭКОНОМИЧЕСКОГО РАЗВИТИЯ АДМИНИСТРАЦИИ БЕРЕЗОВСКОГО РАЙОНА</t>
  </si>
  <si>
    <t>Оценка эффективности муниципальных программ Березовского района (сводная)</t>
  </si>
  <si>
    <t>подпрограмма 2 - Повышение качества и доступности социальных услуг населению</t>
  </si>
  <si>
    <t>показатель - доля граждан , получивших услуги в учреждениях социального обслуживания населения, в общем числе граждан, обратившихся за их получением</t>
  </si>
  <si>
    <t>показатель - уровень удовлетворительности граждан качеством предоставления услуг</t>
  </si>
  <si>
    <t>муниципальная программа: Система социальной защиты граждан Березовского района</t>
  </si>
  <si>
    <t xml:space="preserve">подпрограмма 2 - Почетный гражданин Березовского района </t>
  </si>
  <si>
    <t xml:space="preserve">показатель - доля специалистов, повысивших квалификацию, прошедших переподготовку, обученных на семинарах и других мероприятиях </t>
  </si>
  <si>
    <t xml:space="preserve"> показатель - 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</si>
  <si>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 xml:space="preserve"> показатель - доля молодых семей, улучшивших жилищные условия за счет полученных социальных выплат, к общему количеству молодых семей, состоящий на учете в рамках подпрограммы «Обеспечение молодых семей в Березовском районе»</t>
  </si>
  <si>
    <t xml:space="preserve">показатель 1 - уровень удовлетворенности жителей района качеством предоставления государственных и муниципальных услуг в сфере социальной поддержки граждан
</t>
  </si>
  <si>
    <t xml:space="preserve"> показатель 2 - доля граждан, получивших услуги в учреждениях социального обслуживания населения, в общем числе граждан, обратившихся за их получением</t>
  </si>
  <si>
    <t>показатель - доля  молодых семей, улучшивших жилищные условия за счет полученных социальных выплат, к общему количеству молодых семей, состоящих на учете в рамках подпрограммы «Обеспечение молодых семей в Березовском районе»</t>
  </si>
  <si>
    <t>ед.</t>
  </si>
  <si>
    <t>подпрограмма 1 - Развитие массовой физической культуры</t>
  </si>
  <si>
    <t>подпрограмма 2  - Развитие адаптивной физической культуры и спорта</t>
  </si>
  <si>
    <t>показатель - количество объектов недвижимости, прошедших инвентаризацию на конец отчетного года от общего числа муниципальных объектов недвижимости Березовского района</t>
  </si>
  <si>
    <t>подпрограмма 1 - Развитие имущественных отношений в березовском районе</t>
  </si>
  <si>
    <t>подпрограмма 2 - Развитие земельных отношений в Березовском районе</t>
  </si>
  <si>
    <t>подпрограмма 3 - Обеспечение реализации муниципальной программы</t>
  </si>
  <si>
    <t xml:space="preserve">муниципальная программа: Поддержка субъектов малого и среднего предпринимательства в Березовском районе </t>
  </si>
  <si>
    <t>тыс. руб.</t>
  </si>
  <si>
    <t xml:space="preserve">муниципальная программа: Развитие образования Березовского района </t>
  </si>
  <si>
    <t>показатель - 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</si>
  <si>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подпрограмма 2 - Обеспечение реализации муниципальной программы и прочие мероприятия</t>
  </si>
  <si>
    <t>показтель - количество муниципальных образований района, не получающих дотации на выравнивание бюджетной обеспеченности</t>
  </si>
  <si>
    <t>показатель - отсутствие в местных бюджетах просроченной кредиторский задолженности по бюджетным кредитам</t>
  </si>
  <si>
    <t>подпрограмма 2 - Управление муниципальным долгом Березовского района</t>
  </si>
  <si>
    <t>показатель - количество земельных участков обеспеченных коммунальной инфраструктурой</t>
  </si>
  <si>
    <t xml:space="preserve">подпрограмма 1 - Модернизация, реконструкция и капитальный ремонт объектов коммунальной инфраструктуры Березовского района Красноярского края </t>
  </si>
  <si>
    <t xml:space="preserve">показатель - доведение уровня фактической оплаты населением за жилищно-коммунальные услуги от начисленных платежей </t>
  </si>
  <si>
    <t>подпрограмма 2 - Развитие транспортной системы Березовского района</t>
  </si>
  <si>
    <t>подпрограмма 4 - Обеспечение реализации муниципальной программы и прочие мероприятия</t>
  </si>
  <si>
    <t>показатель - доведение доли исполненных бюджетных ассигнований, предусмотренных в муниципальной программе</t>
  </si>
  <si>
    <t>показатель - доведение доли устраненных недостатков от общего числа выявленных при обследовании жилищного фонда</t>
  </si>
  <si>
    <t xml:space="preserve">Разработка и изготовление наглядно-агитационной продукции (памяток, 
брошюр, календарей, информационных щитов и т.п.) антитеррористической направленности
</t>
  </si>
  <si>
    <t>Информирование населения городского округа о порядке действий при  угрозе возникновения террористических актов, посредством размещения информации в СМИ</t>
  </si>
  <si>
    <t>Проведение в учебных заведениях мероприятий, направленных на исключение случаев национальной вражды и поддержание здорового межнационального климата отношений, воспитания толерантности, распространение  информационно-пропагандистских материалов профилактического характера антитеррористической направленности</t>
  </si>
  <si>
    <t>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</si>
  <si>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 xml:space="preserve">Организация размещения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  </t>
  </si>
  <si>
    <t>Размещение памяток толерантного поведения к людям других национальностей и религиозных конфессий на официальном сайте Администрации  района в сети Интернет</t>
  </si>
  <si>
    <t xml:space="preserve">Создание в библиотечной сети  условий для хранения, обновления и доступного пользования информативно-воспитательной литературой, способствующей:
-  укреплению межнациональных отношений, чувства уважения к традициям граждан различных  национальностей;
- негативному восприятию проявлений социальной, расовой, национальной или религиозной розни
</t>
  </si>
  <si>
    <t>Проверка объектов муниципальной собственности на предмет наличия свастики и иных элементов экстремистской направленности</t>
  </si>
  <si>
    <t>муниципальная программа: Профилактика правонарушений на территории Березовского района</t>
  </si>
  <si>
    <t>показатель - общее количество зарегистрированных преступлений</t>
  </si>
  <si>
    <t>показатель - количество заседаний межведомственной комиссии по профилактике правонарушений</t>
  </si>
  <si>
    <t>показатель - количество добровольных народных дружин на базе предприйтий и организаций на терртории Березовского района</t>
  </si>
  <si>
    <t>показатель - приобретение технических средств, для контроля в местах массового скопления людей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</si>
  <si>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</si>
  <si>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</si>
  <si>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</si>
  <si>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по профилактике среди лиц освобожденных из мест лишения свободы</t>
  </si>
  <si>
    <t>показатель - количество публикаций в СМИ о вреде наркомании и алкоголизма</t>
  </si>
  <si>
    <r>
      <t xml:space="preserve">* </t>
    </r>
    <r>
      <rPr>
        <b/>
        <i/>
        <sz val="11"/>
        <rFont val="Times New Roman"/>
        <family val="1"/>
        <charset val="204"/>
      </rPr>
      <t>для целевых показателей (индикаторов), желаемой тенденцией развития которых является снижение значений</t>
    </r>
  </si>
  <si>
    <t>Заместитель главы района по финасово-экномическим вопросам - руководитель финансового управления  _________ Е.В. Мамедова</t>
  </si>
  <si>
    <t>Согласовано:</t>
  </si>
  <si>
    <t>Емельянова Анна Александровна</t>
  </si>
  <si>
    <t>показатель - 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</si>
  <si>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показатель - создание спортивного клуба по адаптивной физической культуре и спорта</t>
  </si>
  <si>
    <t>показатель - количество участников официальных физкультурных мероприятий и спортивных соревнований среди лиц с ограниченными возможностями здоровья и инвалидов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</t>
  </si>
  <si>
    <t>показатель - количество, привлекаемых к участию в творческих мероприятиях, в общем числе детей</t>
  </si>
  <si>
    <t>число посетителей библиотек</t>
  </si>
  <si>
    <t>количество посетителей муниципальных культурно-досуговых учреждений на платной основе</t>
  </si>
  <si>
    <t>число посетителей  муниципально-досуговых учреждений на платной основе</t>
  </si>
  <si>
    <t>число участникв клубных формирований муниципальных учреждений культурно-досугового типа</t>
  </si>
  <si>
    <t xml:space="preserve">высокоэффективная </t>
  </si>
  <si>
    <t>показатель - количество отчетов по оценке коэффициентов К1, К2, К3 для расчета арендной платы за земельные участки</t>
  </si>
  <si>
    <t>показатель - актуализация генерального плана и ПЗЗ Бархатовского с/с</t>
  </si>
  <si>
    <t>показатель - внесение изменений в генеральный план п.Березовка</t>
  </si>
  <si>
    <t>Количество проведенных консультаций</t>
  </si>
  <si>
    <t>X</t>
  </si>
  <si>
    <t>И.о.начальник отдела экономического развития администрации района  ____ О.И. Вашкевич</t>
  </si>
  <si>
    <t>за 2019 год</t>
  </si>
  <si>
    <t>Программа не реализуется с 01.10.2019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</si>
</sst>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5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Arial Cyr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view="pageBreakPreview" topLeftCell="A71" zoomScaleSheetLayoutView="100" workbookViewId="0">
      <selection activeCell="F151" sqref="F151"/>
    </sheetView>
  </sheetViews>
  <sheetFormatPr defaultRowHeight="15"/>
  <cols>
    <col min="1" max="1" width="5.5703125" style="2" customWidth="1"/>
    <col min="2" max="2" width="65.42578125" style="1" customWidth="1"/>
    <col min="3" max="3" width="10.28515625" style="1" customWidth="1"/>
    <col min="4" max="4" width="10.140625" style="1" customWidth="1"/>
    <col min="5" max="5" width="10.28515625" style="1" customWidth="1"/>
    <col min="6" max="6" width="23.5703125" style="1" customWidth="1"/>
    <col min="7" max="16384" width="9.140625" style="1"/>
  </cols>
  <sheetData>
    <row r="1" spans="1:6">
      <c r="A1" s="80" t="s">
        <v>169</v>
      </c>
      <c r="B1" s="81"/>
      <c r="C1" s="81"/>
      <c r="D1" s="81"/>
      <c r="E1" s="81"/>
      <c r="F1" s="81"/>
    </row>
    <row r="2" spans="1:6">
      <c r="F2" s="3"/>
    </row>
    <row r="3" spans="1:6">
      <c r="A3" s="78" t="s">
        <v>170</v>
      </c>
      <c r="B3" s="79"/>
      <c r="C3" s="79"/>
      <c r="D3" s="79"/>
      <c r="E3" s="79"/>
      <c r="F3" s="79"/>
    </row>
    <row r="4" spans="1:6">
      <c r="A4" s="80" t="s">
        <v>241</v>
      </c>
      <c r="B4" s="81"/>
      <c r="C4" s="81"/>
      <c r="D4" s="81"/>
      <c r="E4" s="81"/>
      <c r="F4" s="81"/>
    </row>
    <row r="6" spans="1:6" s="4" customFormat="1">
      <c r="A6" s="82" t="s">
        <v>0</v>
      </c>
      <c r="B6" s="83" t="s">
        <v>1</v>
      </c>
      <c r="C6" s="83" t="s">
        <v>4</v>
      </c>
      <c r="D6" s="84">
        <v>2019</v>
      </c>
      <c r="E6" s="84"/>
      <c r="F6" s="83" t="s">
        <v>136</v>
      </c>
    </row>
    <row r="7" spans="1:6" s="4" customFormat="1">
      <c r="A7" s="82"/>
      <c r="B7" s="83"/>
      <c r="C7" s="83"/>
      <c r="D7" s="5" t="s">
        <v>2</v>
      </c>
      <c r="E7" s="5" t="s">
        <v>3</v>
      </c>
      <c r="F7" s="83"/>
    </row>
    <row r="8" spans="1:6">
      <c r="A8" s="6">
        <v>1</v>
      </c>
      <c r="B8" s="72" t="s">
        <v>174</v>
      </c>
      <c r="C8" s="73"/>
      <c r="D8" s="73"/>
      <c r="E8" s="73"/>
      <c r="F8" s="74"/>
    </row>
    <row r="9" spans="1:6" ht="60">
      <c r="A9" s="28"/>
      <c r="B9" s="22" t="s">
        <v>179</v>
      </c>
      <c r="C9" s="22" t="s">
        <v>5</v>
      </c>
      <c r="D9" s="24" t="s">
        <v>112</v>
      </c>
      <c r="E9" s="24">
        <v>100</v>
      </c>
      <c r="F9" s="22">
        <v>1.1100000000000001</v>
      </c>
    </row>
    <row r="10" spans="1:6" ht="45">
      <c r="A10" s="28"/>
      <c r="B10" s="22" t="s">
        <v>180</v>
      </c>
      <c r="C10" s="22" t="s">
        <v>5</v>
      </c>
      <c r="D10" s="24">
        <v>99.7</v>
      </c>
      <c r="E10" s="24">
        <v>100</v>
      </c>
      <c r="F10" s="23">
        <f>E10/D10</f>
        <v>1.0030090270812437</v>
      </c>
    </row>
    <row r="11" spans="1:6" s="17" customFormat="1" ht="30">
      <c r="A11" s="28"/>
      <c r="B11" s="22" t="s">
        <v>123</v>
      </c>
      <c r="C11" s="22" t="s">
        <v>113</v>
      </c>
      <c r="D11" s="24">
        <v>40079.31</v>
      </c>
      <c r="E11" s="24">
        <v>40078.99</v>
      </c>
      <c r="F11" s="34">
        <f>E11/D11</f>
        <v>0.99999201583061181</v>
      </c>
    </row>
    <row r="12" spans="1:6" s="17" customFormat="1" ht="30">
      <c r="A12" s="28"/>
      <c r="B12" s="22" t="s">
        <v>119</v>
      </c>
      <c r="C12" s="22" t="s">
        <v>64</v>
      </c>
      <c r="D12" s="24"/>
      <c r="E12" s="24"/>
      <c r="F12" s="23">
        <f>(F10+F9)/2</f>
        <v>1.0565045135406219</v>
      </c>
    </row>
    <row r="13" spans="1:6" s="17" customFormat="1">
      <c r="A13" s="28"/>
      <c r="B13" s="28" t="s">
        <v>122</v>
      </c>
      <c r="C13" s="28" t="s">
        <v>64</v>
      </c>
      <c r="D13" s="29"/>
      <c r="E13" s="59">
        <f>F12*F11</f>
        <v>1.0564960782296264</v>
      </c>
      <c r="F13" s="28" t="s">
        <v>124</v>
      </c>
    </row>
    <row r="14" spans="1:6">
      <c r="A14" s="7" t="s">
        <v>10</v>
      </c>
      <c r="B14" s="69" t="s">
        <v>171</v>
      </c>
      <c r="C14" s="70"/>
      <c r="D14" s="70"/>
      <c r="E14" s="70"/>
      <c r="F14" s="71"/>
    </row>
    <row r="15" spans="1:6" ht="71.25" customHeight="1">
      <c r="A15" s="28"/>
      <c r="B15" s="22" t="s">
        <v>19</v>
      </c>
      <c r="C15" s="22" t="s">
        <v>5</v>
      </c>
      <c r="D15" s="24">
        <v>90</v>
      </c>
      <c r="E15" s="24">
        <v>60</v>
      </c>
      <c r="F15" s="23">
        <f>E15/D15</f>
        <v>0.66666666666666663</v>
      </c>
    </row>
    <row r="16" spans="1:6" ht="30" customHeight="1">
      <c r="A16" s="28"/>
      <c r="B16" s="22" t="s">
        <v>172</v>
      </c>
      <c r="C16" s="22" t="s">
        <v>5</v>
      </c>
      <c r="D16" s="24">
        <v>100</v>
      </c>
      <c r="E16" s="24">
        <v>100</v>
      </c>
      <c r="F16" s="22">
        <v>1</v>
      </c>
    </row>
    <row r="17" spans="1:6" ht="32.25" customHeight="1">
      <c r="A17" s="28"/>
      <c r="B17" s="22" t="s">
        <v>20</v>
      </c>
      <c r="C17" s="22" t="s">
        <v>5</v>
      </c>
      <c r="D17" s="24">
        <v>0.01</v>
      </c>
      <c r="E17" s="24">
        <v>0</v>
      </c>
      <c r="F17" s="22">
        <v>1</v>
      </c>
    </row>
    <row r="18" spans="1:6" ht="32.25" customHeight="1">
      <c r="A18" s="28"/>
      <c r="B18" s="22" t="s">
        <v>173</v>
      </c>
      <c r="C18" s="22" t="s">
        <v>5</v>
      </c>
      <c r="D18" s="24" t="s">
        <v>111</v>
      </c>
      <c r="E18" s="24">
        <v>100</v>
      </c>
      <c r="F18" s="22">
        <v>1.052</v>
      </c>
    </row>
    <row r="19" spans="1:6" ht="30">
      <c r="A19" s="28"/>
      <c r="B19" s="22" t="s">
        <v>120</v>
      </c>
      <c r="C19" s="22" t="s">
        <v>113</v>
      </c>
      <c r="D19" s="24">
        <v>11831.17</v>
      </c>
      <c r="E19" s="24">
        <v>11831.17</v>
      </c>
      <c r="F19" s="22">
        <f>E19/D19</f>
        <v>1</v>
      </c>
    </row>
    <row r="20" spans="1:6" ht="30">
      <c r="A20" s="28"/>
      <c r="B20" s="22" t="s">
        <v>118</v>
      </c>
      <c r="C20" s="22" t="s">
        <v>64</v>
      </c>
      <c r="D20" s="24"/>
      <c r="E20" s="24"/>
      <c r="F20" s="23">
        <f>(F15+F16+F17+F18)/4</f>
        <v>0.92966666666666664</v>
      </c>
    </row>
    <row r="21" spans="1:6">
      <c r="A21" s="28"/>
      <c r="B21" s="28" t="s">
        <v>121</v>
      </c>
      <c r="C21" s="28" t="s">
        <v>64</v>
      </c>
      <c r="D21" s="29"/>
      <c r="E21" s="45">
        <f>F20*F19</f>
        <v>0.92966666666666664</v>
      </c>
      <c r="F21" s="28" t="s">
        <v>114</v>
      </c>
    </row>
    <row r="22" spans="1:6">
      <c r="A22" s="7" t="s">
        <v>11</v>
      </c>
      <c r="B22" s="69" t="s">
        <v>128</v>
      </c>
      <c r="C22" s="70"/>
      <c r="D22" s="70"/>
      <c r="E22" s="70"/>
      <c r="F22" s="71"/>
    </row>
    <row r="23" spans="1:6" ht="30" customHeight="1">
      <c r="A23" s="28"/>
      <c r="B23" s="22" t="s">
        <v>137</v>
      </c>
      <c r="C23" s="22" t="s">
        <v>5</v>
      </c>
      <c r="D23" s="24" t="s">
        <v>111</v>
      </c>
      <c r="E23" s="24">
        <v>99.2</v>
      </c>
      <c r="F23" s="22">
        <v>1.05</v>
      </c>
    </row>
    <row r="24" spans="1:6" ht="45" customHeight="1">
      <c r="A24" s="28"/>
      <c r="B24" s="22" t="s">
        <v>138</v>
      </c>
      <c r="C24" s="22" t="s">
        <v>5</v>
      </c>
      <c r="D24" s="24" t="s">
        <v>21</v>
      </c>
      <c r="E24" s="24">
        <v>0</v>
      </c>
      <c r="F24" s="22">
        <v>1</v>
      </c>
    </row>
    <row r="25" spans="1:6" ht="47.25" customHeight="1">
      <c r="A25" s="28"/>
      <c r="B25" s="22" t="s">
        <v>139</v>
      </c>
      <c r="C25" s="22" t="s">
        <v>5</v>
      </c>
      <c r="D25" s="24" t="s">
        <v>111</v>
      </c>
      <c r="E25" s="24">
        <v>100</v>
      </c>
      <c r="F25" s="22">
        <v>1.05</v>
      </c>
    </row>
    <row r="26" spans="1:6" ht="30">
      <c r="A26" s="28"/>
      <c r="B26" s="22" t="s">
        <v>120</v>
      </c>
      <c r="C26" s="22" t="s">
        <v>113</v>
      </c>
      <c r="D26" s="24">
        <v>14861.95</v>
      </c>
      <c r="E26" s="24">
        <v>14748.3</v>
      </c>
      <c r="F26" s="23">
        <f>E26/D26</f>
        <v>0.99235295502945431</v>
      </c>
    </row>
    <row r="27" spans="1:6" ht="30">
      <c r="A27" s="28"/>
      <c r="B27" s="22" t="s">
        <v>118</v>
      </c>
      <c r="C27" s="22" t="s">
        <v>64</v>
      </c>
      <c r="D27" s="24"/>
      <c r="E27" s="24"/>
      <c r="F27" s="23">
        <f>(F23+F24+F25)/3</f>
        <v>1.0333333333333332</v>
      </c>
    </row>
    <row r="28" spans="1:6">
      <c r="A28" s="28"/>
      <c r="B28" s="28" t="s">
        <v>121</v>
      </c>
      <c r="C28" s="28" t="s">
        <v>64</v>
      </c>
      <c r="D28" s="24"/>
      <c r="E28" s="45">
        <f>F27*F26</f>
        <v>1.0254313868637694</v>
      </c>
      <c r="F28" s="28" t="s">
        <v>124</v>
      </c>
    </row>
    <row r="29" spans="1:6" s="17" customFormat="1">
      <c r="A29" s="28"/>
      <c r="B29" s="75" t="s">
        <v>242</v>
      </c>
      <c r="C29" s="76"/>
      <c r="D29" s="76"/>
      <c r="E29" s="76"/>
      <c r="F29" s="77"/>
    </row>
    <row r="30" spans="1:6">
      <c r="A30" s="14">
        <v>2</v>
      </c>
      <c r="B30" s="92" t="s">
        <v>157</v>
      </c>
      <c r="C30" s="93"/>
      <c r="D30" s="93"/>
      <c r="E30" s="93"/>
      <c r="F30" s="94"/>
    </row>
    <row r="31" spans="1:6" ht="45">
      <c r="A31" s="24"/>
      <c r="B31" s="24" t="s">
        <v>91</v>
      </c>
      <c r="C31" s="24" t="s">
        <v>5</v>
      </c>
      <c r="D31" s="24">
        <v>54.1</v>
      </c>
      <c r="E31" s="24">
        <v>53.4</v>
      </c>
      <c r="F31" s="53">
        <f>E31/D31</f>
        <v>0.98706099815157111</v>
      </c>
    </row>
    <row r="32" spans="1:6" ht="45">
      <c r="A32" s="24"/>
      <c r="B32" s="24" t="s">
        <v>92</v>
      </c>
      <c r="C32" s="24" t="s">
        <v>93</v>
      </c>
      <c r="D32" s="24">
        <v>132</v>
      </c>
      <c r="E32" s="24">
        <v>132</v>
      </c>
      <c r="F32" s="53">
        <f t="shared" ref="F32:F37" si="0">E32/D32</f>
        <v>1</v>
      </c>
    </row>
    <row r="33" spans="1:6" ht="30">
      <c r="A33" s="24"/>
      <c r="B33" s="24" t="s">
        <v>94</v>
      </c>
      <c r="C33" s="24" t="s">
        <v>5</v>
      </c>
      <c r="D33" s="24">
        <v>70.7</v>
      </c>
      <c r="E33" s="24">
        <v>7.6</v>
      </c>
      <c r="F33" s="53">
        <f t="shared" si="0"/>
        <v>0.10749646393210749</v>
      </c>
    </row>
    <row r="34" spans="1:6" s="17" customFormat="1">
      <c r="A34" s="24"/>
      <c r="B34" s="32" t="s">
        <v>232</v>
      </c>
      <c r="C34" s="24"/>
      <c r="D34" s="32">
        <v>19065</v>
      </c>
      <c r="E34" s="32">
        <v>22423</v>
      </c>
      <c r="F34" s="53">
        <f t="shared" si="0"/>
        <v>1.1761342774718069</v>
      </c>
    </row>
    <row r="35" spans="1:6" s="17" customFormat="1" ht="24">
      <c r="A35" s="24"/>
      <c r="B35" s="32" t="s">
        <v>233</v>
      </c>
      <c r="C35" s="24"/>
      <c r="D35" s="32">
        <v>1097</v>
      </c>
      <c r="E35" s="32">
        <v>1097</v>
      </c>
      <c r="F35" s="53">
        <f t="shared" si="0"/>
        <v>1</v>
      </c>
    </row>
    <row r="36" spans="1:6" ht="30">
      <c r="A36" s="24"/>
      <c r="B36" s="24" t="s">
        <v>95</v>
      </c>
      <c r="C36" s="24" t="s">
        <v>5</v>
      </c>
      <c r="D36" s="24">
        <v>1.1100000000000001</v>
      </c>
      <c r="E36" s="24">
        <v>1.1100000000000001</v>
      </c>
      <c r="F36" s="53">
        <f t="shared" si="0"/>
        <v>1</v>
      </c>
    </row>
    <row r="37" spans="1:6" ht="30">
      <c r="A37" s="24"/>
      <c r="B37" s="24" t="s">
        <v>123</v>
      </c>
      <c r="C37" s="24" t="s">
        <v>113</v>
      </c>
      <c r="D37" s="24">
        <v>42936.23</v>
      </c>
      <c r="E37" s="24">
        <v>42935.24</v>
      </c>
      <c r="F37" s="53">
        <f t="shared" si="0"/>
        <v>0.99997694254945058</v>
      </c>
    </row>
    <row r="38" spans="1:6" ht="30">
      <c r="A38" s="24"/>
      <c r="B38" s="24" t="s">
        <v>119</v>
      </c>
      <c r="C38" s="24" t="s">
        <v>64</v>
      </c>
      <c r="D38" s="24"/>
      <c r="E38" s="24"/>
      <c r="F38" s="53">
        <f>(F31+F32+F33+F36+F34+F35)/6</f>
        <v>0.87844862325924755</v>
      </c>
    </row>
    <row r="39" spans="1:6">
      <c r="A39" s="24"/>
      <c r="B39" s="29" t="s">
        <v>122</v>
      </c>
      <c r="C39" s="29" t="s">
        <v>64</v>
      </c>
      <c r="D39" s="24"/>
      <c r="E39" s="60">
        <f>F38*F37</f>
        <v>0.87842836847355654</v>
      </c>
      <c r="F39" s="29" t="s">
        <v>114</v>
      </c>
    </row>
    <row r="40" spans="1:6">
      <c r="A40" s="15" t="s">
        <v>12</v>
      </c>
      <c r="B40" s="90" t="s">
        <v>115</v>
      </c>
      <c r="C40" s="70"/>
      <c r="D40" s="70"/>
      <c r="E40" s="70"/>
      <c r="F40" s="71"/>
    </row>
    <row r="41" spans="1:6" ht="30">
      <c r="A41" s="29"/>
      <c r="B41" s="24" t="s">
        <v>96</v>
      </c>
      <c r="C41" s="24" t="s">
        <v>5</v>
      </c>
      <c r="D41" s="24">
        <v>70.7</v>
      </c>
      <c r="E41" s="24">
        <v>7.6</v>
      </c>
      <c r="F41" s="53">
        <f>E41/D41</f>
        <v>0.10749646393210749</v>
      </c>
    </row>
    <row r="42" spans="1:6">
      <c r="A42" s="29"/>
      <c r="B42" s="24" t="s">
        <v>97</v>
      </c>
      <c r="C42" s="24" t="s">
        <v>9</v>
      </c>
      <c r="D42" s="32">
        <v>3080</v>
      </c>
      <c r="E42" s="32">
        <v>3180</v>
      </c>
      <c r="F42" s="53">
        <f>E42/D42</f>
        <v>1.0324675324675325</v>
      </c>
    </row>
    <row r="43" spans="1:6" ht="30">
      <c r="A43" s="29"/>
      <c r="B43" s="24" t="s">
        <v>98</v>
      </c>
      <c r="C43" s="24" t="s">
        <v>93</v>
      </c>
      <c r="D43" s="32">
        <v>6900</v>
      </c>
      <c r="E43" s="32">
        <v>6344</v>
      </c>
      <c r="F43" s="54">
        <f>E43/D43</f>
        <v>0.91942028985507251</v>
      </c>
    </row>
    <row r="44" spans="1:6" s="17" customFormat="1">
      <c r="A44" s="29"/>
      <c r="B44" s="24" t="s">
        <v>230</v>
      </c>
      <c r="C44" s="24" t="s">
        <v>6</v>
      </c>
      <c r="D44" s="32">
        <v>12670</v>
      </c>
      <c r="E44" s="32">
        <v>12570</v>
      </c>
      <c r="F44" s="54">
        <f>E44/D44</f>
        <v>0.99210734017363855</v>
      </c>
    </row>
    <row r="45" spans="1:6" ht="30">
      <c r="A45" s="29"/>
      <c r="B45" s="24" t="s">
        <v>120</v>
      </c>
      <c r="C45" s="24" t="s">
        <v>113</v>
      </c>
      <c r="D45" s="54">
        <v>9234.9035000000003</v>
      </c>
      <c r="E45" s="54">
        <v>9088.0211500000005</v>
      </c>
      <c r="F45" s="54">
        <f>E45/D45</f>
        <v>0.98409486899348764</v>
      </c>
    </row>
    <row r="46" spans="1:6" ht="30">
      <c r="A46" s="29"/>
      <c r="B46" s="24" t="s">
        <v>118</v>
      </c>
      <c r="C46" s="24" t="s">
        <v>64</v>
      </c>
      <c r="D46" s="24"/>
      <c r="E46" s="24"/>
      <c r="F46" s="55">
        <f>(F41+F42+F43+F44)/4</f>
        <v>0.76287290660708773</v>
      </c>
    </row>
    <row r="47" spans="1:6" ht="66.75" customHeight="1">
      <c r="A47" s="29"/>
      <c r="B47" s="29" t="s">
        <v>121</v>
      </c>
      <c r="C47" s="29" t="s">
        <v>64</v>
      </c>
      <c r="D47" s="24"/>
      <c r="E47" s="45">
        <f>F46*F45</f>
        <v>0.75073931308618314</v>
      </c>
      <c r="F47" s="58" t="s">
        <v>125</v>
      </c>
    </row>
    <row r="48" spans="1:6">
      <c r="A48" s="15" t="s">
        <v>13</v>
      </c>
      <c r="B48" s="90" t="s">
        <v>175</v>
      </c>
      <c r="C48" s="70"/>
      <c r="D48" s="70"/>
      <c r="E48" s="70"/>
      <c r="F48" s="71"/>
    </row>
    <row r="49" spans="1:6">
      <c r="A49" s="29"/>
      <c r="B49" s="24" t="s">
        <v>99</v>
      </c>
      <c r="C49" s="24" t="s">
        <v>5</v>
      </c>
      <c r="D49" s="24">
        <v>100</v>
      </c>
      <c r="E49" s="24">
        <v>100</v>
      </c>
      <c r="F49" s="24">
        <v>1</v>
      </c>
    </row>
    <row r="50" spans="1:6" ht="53.25" customHeight="1">
      <c r="A50" s="29"/>
      <c r="B50" s="24" t="s">
        <v>100</v>
      </c>
      <c r="C50" s="24" t="s">
        <v>5</v>
      </c>
      <c r="D50" s="24">
        <v>100</v>
      </c>
      <c r="E50" s="24">
        <v>100</v>
      </c>
      <c r="F50" s="24">
        <v>1</v>
      </c>
    </row>
    <row r="51" spans="1:6" ht="30">
      <c r="A51" s="29"/>
      <c r="B51" s="24" t="s">
        <v>101</v>
      </c>
      <c r="C51" s="24" t="s">
        <v>5</v>
      </c>
      <c r="D51" s="24">
        <v>100</v>
      </c>
      <c r="E51" s="24">
        <v>100</v>
      </c>
      <c r="F51" s="24">
        <v>1</v>
      </c>
    </row>
    <row r="52" spans="1:6" ht="30">
      <c r="A52" s="29"/>
      <c r="B52" s="24" t="s">
        <v>120</v>
      </c>
      <c r="C52" s="24" t="s">
        <v>113</v>
      </c>
      <c r="D52" s="24">
        <v>51.72</v>
      </c>
      <c r="E52" s="24">
        <v>51.72</v>
      </c>
      <c r="F52" s="54">
        <f>E52/D52</f>
        <v>1</v>
      </c>
    </row>
    <row r="53" spans="1:6" ht="30">
      <c r="A53" s="29"/>
      <c r="B53" s="24" t="s">
        <v>118</v>
      </c>
      <c r="C53" s="24" t="s">
        <v>64</v>
      </c>
      <c r="D53" s="24"/>
      <c r="E53" s="24"/>
      <c r="F53" s="24">
        <f>(F49+F50+F51)/3</f>
        <v>1</v>
      </c>
    </row>
    <row r="54" spans="1:6">
      <c r="A54" s="29"/>
      <c r="B54" s="29" t="s">
        <v>121</v>
      </c>
      <c r="C54" s="29" t="s">
        <v>64</v>
      </c>
      <c r="D54" s="24"/>
      <c r="E54" s="45">
        <f>F53*F52</f>
        <v>1</v>
      </c>
      <c r="F54" s="29" t="s">
        <v>114</v>
      </c>
    </row>
    <row r="55" spans="1:6">
      <c r="A55" s="15" t="s">
        <v>14</v>
      </c>
      <c r="B55" s="90" t="s">
        <v>116</v>
      </c>
      <c r="C55" s="70"/>
      <c r="D55" s="70"/>
      <c r="E55" s="70"/>
      <c r="F55" s="71"/>
    </row>
    <row r="56" spans="1:6" ht="30">
      <c r="A56" s="29"/>
      <c r="B56" s="24" t="s">
        <v>231</v>
      </c>
      <c r="C56" s="24" t="s">
        <v>7</v>
      </c>
      <c r="D56" s="32">
        <v>19065</v>
      </c>
      <c r="E56" s="32">
        <v>22423</v>
      </c>
      <c r="F56" s="54">
        <f>E56/D56</f>
        <v>1.1761342774718069</v>
      </c>
    </row>
    <row r="57" spans="1:6" ht="30">
      <c r="A57" s="29"/>
      <c r="B57" s="24" t="s">
        <v>102</v>
      </c>
      <c r="C57" s="24" t="s">
        <v>6</v>
      </c>
      <c r="D57" s="32">
        <v>123900</v>
      </c>
      <c r="E57" s="32">
        <v>131918</v>
      </c>
      <c r="F57" s="54">
        <f t="shared" ref="F57:F59" si="1">E57/D57</f>
        <v>1.0647134786117838</v>
      </c>
    </row>
    <row r="58" spans="1:6" ht="30">
      <c r="A58" s="29"/>
      <c r="B58" s="24" t="s">
        <v>103</v>
      </c>
      <c r="C58" s="24" t="s">
        <v>8</v>
      </c>
      <c r="D58" s="24">
        <v>165</v>
      </c>
      <c r="E58" s="24">
        <v>165</v>
      </c>
      <c r="F58" s="54">
        <f t="shared" si="1"/>
        <v>1</v>
      </c>
    </row>
    <row r="59" spans="1:6">
      <c r="A59" s="29"/>
      <c r="B59" s="24" t="s">
        <v>104</v>
      </c>
      <c r="C59" s="24" t="s">
        <v>6</v>
      </c>
      <c r="D59" s="24">
        <v>1900</v>
      </c>
      <c r="E59" s="24">
        <v>1900</v>
      </c>
      <c r="F59" s="54">
        <f t="shared" si="1"/>
        <v>1</v>
      </c>
    </row>
    <row r="60" spans="1:6" ht="30">
      <c r="A60" s="29"/>
      <c r="B60" s="24" t="s">
        <v>120</v>
      </c>
      <c r="C60" s="24" t="s">
        <v>113</v>
      </c>
      <c r="D60" s="24">
        <v>1312.51</v>
      </c>
      <c r="E60" s="24">
        <v>1300.05</v>
      </c>
      <c r="F60" s="54">
        <f>E60/D60</f>
        <v>0.99050673899627428</v>
      </c>
    </row>
    <row r="61" spans="1:6" ht="30">
      <c r="A61" s="29"/>
      <c r="B61" s="24" t="s">
        <v>118</v>
      </c>
      <c r="C61" s="24" t="s">
        <v>64</v>
      </c>
      <c r="D61" s="24"/>
      <c r="E61" s="24"/>
      <c r="F61" s="54">
        <f>(F56+F57+F58+F59)/4</f>
        <v>1.0602119390208977</v>
      </c>
    </row>
    <row r="62" spans="1:6">
      <c r="A62" s="29"/>
      <c r="B62" s="29" t="s">
        <v>121</v>
      </c>
      <c r="C62" s="29" t="s">
        <v>64</v>
      </c>
      <c r="D62" s="24"/>
      <c r="E62" s="45">
        <f>F61*F60</f>
        <v>1.0501470703645062</v>
      </c>
      <c r="F62" s="29" t="s">
        <v>124</v>
      </c>
    </row>
    <row r="63" spans="1:6">
      <c r="A63" s="15" t="s">
        <v>15</v>
      </c>
      <c r="B63" s="90" t="s">
        <v>117</v>
      </c>
      <c r="C63" s="70"/>
      <c r="D63" s="70"/>
      <c r="E63" s="70"/>
      <c r="F63" s="71"/>
    </row>
    <row r="64" spans="1:6" ht="30">
      <c r="A64" s="29"/>
      <c r="B64" s="24" t="s">
        <v>229</v>
      </c>
      <c r="C64" s="24" t="s">
        <v>6</v>
      </c>
      <c r="D64" s="24">
        <v>1100</v>
      </c>
      <c r="E64" s="24">
        <v>1100</v>
      </c>
      <c r="F64" s="24">
        <f>E64/D64</f>
        <v>1</v>
      </c>
    </row>
    <row r="65" spans="1:6" ht="45">
      <c r="A65" s="29"/>
      <c r="B65" s="56" t="s">
        <v>176</v>
      </c>
      <c r="C65" s="24" t="s">
        <v>5</v>
      </c>
      <c r="D65" s="24">
        <v>23</v>
      </c>
      <c r="E65" s="24">
        <v>23</v>
      </c>
      <c r="F65" s="57">
        <f t="shared" ref="F65:F71" si="2">E65/D65</f>
        <v>1</v>
      </c>
    </row>
    <row r="66" spans="1:6" s="11" customFormat="1" ht="30">
      <c r="A66" s="29"/>
      <c r="B66" s="56" t="s">
        <v>105</v>
      </c>
      <c r="C66" s="24" t="s">
        <v>5</v>
      </c>
      <c r="D66" s="24">
        <v>100</v>
      </c>
      <c r="E66" s="24">
        <v>100</v>
      </c>
      <c r="F66" s="24">
        <f t="shared" si="2"/>
        <v>1</v>
      </c>
    </row>
    <row r="67" spans="1:6" ht="60">
      <c r="A67" s="29"/>
      <c r="B67" s="56" t="s">
        <v>110</v>
      </c>
      <c r="C67" s="24" t="s">
        <v>5</v>
      </c>
      <c r="D67" s="24">
        <v>100</v>
      </c>
      <c r="E67" s="24">
        <v>100</v>
      </c>
      <c r="F67" s="24">
        <f t="shared" si="2"/>
        <v>1</v>
      </c>
    </row>
    <row r="68" spans="1:6" ht="30">
      <c r="A68" s="29"/>
      <c r="B68" s="56" t="s">
        <v>109</v>
      </c>
      <c r="C68" s="24" t="s">
        <v>5</v>
      </c>
      <c r="D68" s="24">
        <v>100</v>
      </c>
      <c r="E68" s="24">
        <v>100</v>
      </c>
      <c r="F68" s="24">
        <f t="shared" si="2"/>
        <v>1</v>
      </c>
    </row>
    <row r="69" spans="1:6" ht="60">
      <c r="A69" s="29"/>
      <c r="B69" s="56" t="s">
        <v>108</v>
      </c>
      <c r="C69" s="24" t="s">
        <v>5</v>
      </c>
      <c r="D69" s="24">
        <v>100</v>
      </c>
      <c r="E69" s="24">
        <v>100</v>
      </c>
      <c r="F69" s="24">
        <f t="shared" si="2"/>
        <v>1</v>
      </c>
    </row>
    <row r="70" spans="1:6" ht="45">
      <c r="A70" s="29"/>
      <c r="B70" s="56" t="s">
        <v>107</v>
      </c>
      <c r="C70" s="24" t="s">
        <v>5</v>
      </c>
      <c r="D70" s="24">
        <v>100</v>
      </c>
      <c r="E70" s="24">
        <v>100</v>
      </c>
      <c r="F70" s="24">
        <f>E70/D70</f>
        <v>1</v>
      </c>
    </row>
    <row r="71" spans="1:6" ht="30">
      <c r="A71" s="29"/>
      <c r="B71" s="56" t="s">
        <v>106</v>
      </c>
      <c r="C71" s="24" t="s">
        <v>5</v>
      </c>
      <c r="D71" s="24">
        <v>100</v>
      </c>
      <c r="E71" s="24">
        <v>100</v>
      </c>
      <c r="F71" s="24">
        <f t="shared" si="2"/>
        <v>1</v>
      </c>
    </row>
    <row r="72" spans="1:6" ht="30">
      <c r="A72" s="29"/>
      <c r="B72" s="24" t="s">
        <v>120</v>
      </c>
      <c r="C72" s="24" t="s">
        <v>113</v>
      </c>
      <c r="D72" s="24">
        <v>38797</v>
      </c>
      <c r="E72" s="24">
        <v>38207.879999999997</v>
      </c>
      <c r="F72" s="54">
        <f>E72/D72</f>
        <v>0.98481532077222456</v>
      </c>
    </row>
    <row r="73" spans="1:6" ht="30">
      <c r="A73" s="29"/>
      <c r="B73" s="24" t="s">
        <v>118</v>
      </c>
      <c r="C73" s="24" t="s">
        <v>64</v>
      </c>
      <c r="D73" s="24"/>
      <c r="E73" s="24"/>
      <c r="F73" s="54">
        <f>(F65+F66+F67+F68+F69+F70+F71)/7</f>
        <v>1</v>
      </c>
    </row>
    <row r="74" spans="1:6">
      <c r="A74" s="29"/>
      <c r="B74" s="29" t="s">
        <v>121</v>
      </c>
      <c r="C74" s="29" t="s">
        <v>64</v>
      </c>
      <c r="D74" s="24"/>
      <c r="E74" s="45">
        <f>F73*F72</f>
        <v>0.98481532077222456</v>
      </c>
      <c r="F74" s="29" t="s">
        <v>114</v>
      </c>
    </row>
    <row r="75" spans="1:6">
      <c r="A75" s="14">
        <v>3</v>
      </c>
      <c r="B75" s="91" t="s">
        <v>158</v>
      </c>
      <c r="C75" s="91"/>
      <c r="D75" s="91"/>
      <c r="E75" s="91"/>
      <c r="F75" s="91"/>
    </row>
    <row r="76" spans="1:6" ht="45">
      <c r="A76" s="29"/>
      <c r="B76" s="24" t="s">
        <v>177</v>
      </c>
      <c r="C76" s="24" t="s">
        <v>5</v>
      </c>
      <c r="D76" s="24">
        <v>17.440000000000001</v>
      </c>
      <c r="E76" s="24">
        <v>17.440000000000001</v>
      </c>
      <c r="F76" s="53">
        <f>E76/D76</f>
        <v>1</v>
      </c>
    </row>
    <row r="77" spans="1:6" ht="60">
      <c r="A77" s="29"/>
      <c r="B77" s="24" t="s">
        <v>178</v>
      </c>
      <c r="C77" s="24" t="s">
        <v>5</v>
      </c>
      <c r="D77" s="24">
        <v>7.14</v>
      </c>
      <c r="E77" s="24">
        <v>7.14</v>
      </c>
      <c r="F77" s="24">
        <f>E77/D77</f>
        <v>1</v>
      </c>
    </row>
    <row r="78" spans="1:6" ht="30">
      <c r="A78" s="29"/>
      <c r="B78" s="24" t="s">
        <v>123</v>
      </c>
      <c r="C78" s="24" t="s">
        <v>113</v>
      </c>
      <c r="D78" s="24">
        <v>6894.87</v>
      </c>
      <c r="E78" s="24">
        <v>6839.64</v>
      </c>
      <c r="F78" s="54">
        <f>E78/D78</f>
        <v>0.99198969668753734</v>
      </c>
    </row>
    <row r="79" spans="1:6" ht="30">
      <c r="A79" s="29"/>
      <c r="B79" s="24" t="s">
        <v>119</v>
      </c>
      <c r="C79" s="24" t="s">
        <v>64</v>
      </c>
      <c r="D79" s="24"/>
      <c r="E79" s="24"/>
      <c r="F79" s="53">
        <f>(F76+F77)/2</f>
        <v>1</v>
      </c>
    </row>
    <row r="80" spans="1:6">
      <c r="A80" s="29"/>
      <c r="B80" s="29" t="s">
        <v>122</v>
      </c>
      <c r="C80" s="29" t="s">
        <v>64</v>
      </c>
      <c r="D80" s="24"/>
      <c r="E80" s="60">
        <f>F78*F79</f>
        <v>0.99198969668753734</v>
      </c>
      <c r="F80" s="29" t="s">
        <v>114</v>
      </c>
    </row>
    <row r="81" spans="1:6">
      <c r="A81" s="15" t="s">
        <v>16</v>
      </c>
      <c r="B81" s="90" t="s">
        <v>126</v>
      </c>
      <c r="C81" s="70"/>
      <c r="D81" s="70"/>
      <c r="E81" s="70"/>
      <c r="F81" s="71"/>
    </row>
    <row r="82" spans="1:6" ht="30">
      <c r="A82" s="29"/>
      <c r="B82" s="24" t="s">
        <v>22</v>
      </c>
      <c r="C82" s="24" t="s">
        <v>8</v>
      </c>
      <c r="D82" s="32">
        <v>152</v>
      </c>
      <c r="E82" s="32">
        <v>140</v>
      </c>
      <c r="F82" s="53">
        <f>E82/D82</f>
        <v>0.92105263157894735</v>
      </c>
    </row>
    <row r="83" spans="1:6" ht="45">
      <c r="A83" s="29"/>
      <c r="B83" s="24" t="s">
        <v>23</v>
      </c>
      <c r="C83" s="24" t="s">
        <v>6</v>
      </c>
      <c r="D83" s="32">
        <v>64</v>
      </c>
      <c r="E83" s="32">
        <v>67</v>
      </c>
      <c r="F83" s="54">
        <f>E83/D83</f>
        <v>1.046875</v>
      </c>
    </row>
    <row r="84" spans="1:6" ht="30">
      <c r="A84" s="29"/>
      <c r="B84" s="24" t="s">
        <v>24</v>
      </c>
      <c r="C84" s="24" t="s">
        <v>6</v>
      </c>
      <c r="D84" s="32">
        <v>54</v>
      </c>
      <c r="E84" s="32">
        <v>59</v>
      </c>
      <c r="F84" s="53">
        <f>E84/D84</f>
        <v>1.0925925925925926</v>
      </c>
    </row>
    <row r="85" spans="1:6" ht="30">
      <c r="A85" s="29"/>
      <c r="B85" s="24" t="s">
        <v>25</v>
      </c>
      <c r="C85" s="24" t="s">
        <v>6</v>
      </c>
      <c r="D85" s="32">
        <v>1000</v>
      </c>
      <c r="E85" s="32">
        <v>1250</v>
      </c>
      <c r="F85" s="24">
        <v>1</v>
      </c>
    </row>
    <row r="86" spans="1:6" ht="30">
      <c r="A86" s="29"/>
      <c r="B86" s="24" t="s">
        <v>120</v>
      </c>
      <c r="C86" s="24" t="s">
        <v>113</v>
      </c>
      <c r="D86" s="24">
        <v>4317.2700000000004</v>
      </c>
      <c r="E86" s="24">
        <v>4262.04</v>
      </c>
      <c r="F86" s="54">
        <f>E86/D86</f>
        <v>0.98720719343473995</v>
      </c>
    </row>
    <row r="87" spans="1:6" ht="30">
      <c r="A87" s="29"/>
      <c r="B87" s="24" t="s">
        <v>118</v>
      </c>
      <c r="C87" s="24" t="s">
        <v>64</v>
      </c>
      <c r="D87" s="24"/>
      <c r="E87" s="24"/>
      <c r="F87" s="55">
        <f>(F82+F83+F84+F85)/4</f>
        <v>1.0151300560428851</v>
      </c>
    </row>
    <row r="88" spans="1:6">
      <c r="A88" s="29"/>
      <c r="B88" s="29" t="s">
        <v>121</v>
      </c>
      <c r="C88" s="29" t="s">
        <v>64</v>
      </c>
      <c r="D88" s="24"/>
      <c r="E88" s="49">
        <f>F87*F86</f>
        <v>1.0021436935973469</v>
      </c>
      <c r="F88" s="29" t="s">
        <v>124</v>
      </c>
    </row>
    <row r="89" spans="1:6" ht="18" customHeight="1">
      <c r="A89" s="15" t="s">
        <v>17</v>
      </c>
      <c r="B89" s="90" t="s">
        <v>165</v>
      </c>
      <c r="C89" s="70"/>
      <c r="D89" s="70"/>
      <c r="E89" s="70"/>
      <c r="F89" s="71"/>
    </row>
    <row r="90" spans="1:6" ht="60">
      <c r="A90" s="28"/>
      <c r="B90" s="22" t="s">
        <v>181</v>
      </c>
      <c r="C90" s="22" t="s">
        <v>5</v>
      </c>
      <c r="D90" s="24">
        <v>7.14</v>
      </c>
      <c r="E90" s="24">
        <v>7.14</v>
      </c>
      <c r="F90" s="22">
        <v>1</v>
      </c>
    </row>
    <row r="91" spans="1:6" ht="120">
      <c r="A91" s="28"/>
      <c r="B91" s="22" t="s">
        <v>26</v>
      </c>
      <c r="C91" s="22" t="s">
        <v>5</v>
      </c>
      <c r="D91" s="24">
        <v>100</v>
      </c>
      <c r="E91" s="24">
        <v>100</v>
      </c>
      <c r="F91" s="22">
        <v>1</v>
      </c>
    </row>
    <row r="92" spans="1:6" ht="30">
      <c r="A92" s="28"/>
      <c r="B92" s="22" t="s">
        <v>120</v>
      </c>
      <c r="C92" s="22" t="s">
        <v>113</v>
      </c>
      <c r="D92" s="24">
        <v>2577.6</v>
      </c>
      <c r="E92" s="24">
        <v>2577.6</v>
      </c>
      <c r="F92" s="22">
        <v>1</v>
      </c>
    </row>
    <row r="93" spans="1:6" ht="30">
      <c r="A93" s="28"/>
      <c r="B93" s="22" t="s">
        <v>118</v>
      </c>
      <c r="C93" s="22" t="s">
        <v>64</v>
      </c>
      <c r="D93" s="24"/>
      <c r="E93" s="24"/>
      <c r="F93" s="22">
        <f>(F90+F91)/2</f>
        <v>1</v>
      </c>
    </row>
    <row r="94" spans="1:6">
      <c r="A94" s="28"/>
      <c r="B94" s="28" t="s">
        <v>121</v>
      </c>
      <c r="C94" s="28" t="s">
        <v>64</v>
      </c>
      <c r="D94" s="24"/>
      <c r="E94" s="29">
        <f>F93*F92</f>
        <v>1</v>
      </c>
      <c r="F94" s="28" t="s">
        <v>114</v>
      </c>
    </row>
    <row r="95" spans="1:6" ht="33" customHeight="1">
      <c r="A95" s="6">
        <v>4</v>
      </c>
      <c r="B95" s="72" t="s">
        <v>159</v>
      </c>
      <c r="C95" s="73"/>
      <c r="D95" s="73"/>
      <c r="E95" s="73"/>
      <c r="F95" s="74"/>
    </row>
    <row r="96" spans="1:6" ht="22.5" customHeight="1">
      <c r="A96" s="22"/>
      <c r="B96" s="22" t="s">
        <v>166</v>
      </c>
      <c r="C96" s="22" t="s">
        <v>5</v>
      </c>
      <c r="D96" s="22">
        <v>102</v>
      </c>
      <c r="E96" s="22">
        <v>102</v>
      </c>
      <c r="F96" s="27">
        <f>E96/D96</f>
        <v>1</v>
      </c>
    </row>
    <row r="97" spans="1:6" ht="33" customHeight="1">
      <c r="A97" s="28"/>
      <c r="B97" s="22" t="s">
        <v>123</v>
      </c>
      <c r="C97" s="22" t="s">
        <v>113</v>
      </c>
      <c r="D97" s="24">
        <v>3846.17</v>
      </c>
      <c r="E97" s="24">
        <v>3844.78</v>
      </c>
      <c r="F97" s="27">
        <f>E97/D97</f>
        <v>0.99963860151787365</v>
      </c>
    </row>
    <row r="98" spans="1:6" ht="33" customHeight="1">
      <c r="A98" s="28"/>
      <c r="B98" s="22" t="s">
        <v>119</v>
      </c>
      <c r="C98" s="22" t="s">
        <v>64</v>
      </c>
      <c r="D98" s="24"/>
      <c r="E98" s="24"/>
      <c r="F98" s="27">
        <f>F96</f>
        <v>1</v>
      </c>
    </row>
    <row r="99" spans="1:6" ht="22.5" customHeight="1">
      <c r="A99" s="28"/>
      <c r="B99" s="28" t="s">
        <v>122</v>
      </c>
      <c r="C99" s="28" t="s">
        <v>64</v>
      </c>
      <c r="D99" s="24"/>
      <c r="E99" s="59">
        <f>F98*F97</f>
        <v>0.99963860151787365</v>
      </c>
      <c r="F99" s="28" t="s">
        <v>114</v>
      </c>
    </row>
    <row r="100" spans="1:6" s="17" customFormat="1" ht="15" customHeight="1">
      <c r="A100" s="7" t="s">
        <v>36</v>
      </c>
      <c r="B100" s="69" t="s">
        <v>127</v>
      </c>
      <c r="C100" s="85"/>
      <c r="D100" s="85"/>
      <c r="E100" s="85"/>
      <c r="F100" s="86"/>
    </row>
    <row r="101" spans="1:6" s="17" customFormat="1" ht="30">
      <c r="A101" s="28"/>
      <c r="B101" s="22" t="s">
        <v>27</v>
      </c>
      <c r="C101" s="22" t="s">
        <v>6</v>
      </c>
      <c r="D101" s="24">
        <v>0</v>
      </c>
      <c r="E101" s="24">
        <v>0</v>
      </c>
      <c r="F101" s="22">
        <v>1</v>
      </c>
    </row>
    <row r="102" spans="1:6" s="17" customFormat="1" ht="30">
      <c r="A102" s="28"/>
      <c r="B102" s="22" t="s">
        <v>120</v>
      </c>
      <c r="C102" s="22" t="s">
        <v>113</v>
      </c>
      <c r="D102" s="52">
        <v>808.27008999999998</v>
      </c>
      <c r="E102" s="52">
        <v>806.88099</v>
      </c>
      <c r="F102" s="27">
        <f>E102/D102</f>
        <v>0.9982813913106694</v>
      </c>
    </row>
    <row r="103" spans="1:6" s="17" customFormat="1" ht="30">
      <c r="A103" s="28"/>
      <c r="B103" s="22" t="s">
        <v>118</v>
      </c>
      <c r="C103" s="22" t="s">
        <v>64</v>
      </c>
      <c r="D103" s="24"/>
      <c r="E103" s="24"/>
      <c r="F103" s="22">
        <v>1</v>
      </c>
    </row>
    <row r="104" spans="1:6" s="17" customFormat="1">
      <c r="A104" s="28"/>
      <c r="B104" s="28" t="s">
        <v>121</v>
      </c>
      <c r="C104" s="28" t="s">
        <v>64</v>
      </c>
      <c r="D104" s="24"/>
      <c r="E104" s="45">
        <f>F103*F102</f>
        <v>0.9982813913106694</v>
      </c>
      <c r="F104" s="28" t="s">
        <v>114</v>
      </c>
    </row>
    <row r="105" spans="1:6">
      <c r="A105" s="7" t="s">
        <v>37</v>
      </c>
      <c r="B105" s="69" t="s">
        <v>128</v>
      </c>
      <c r="C105" s="70"/>
      <c r="D105" s="70"/>
      <c r="E105" s="70"/>
      <c r="F105" s="71"/>
    </row>
    <row r="106" spans="1:6" ht="30">
      <c r="A106" s="28"/>
      <c r="B106" s="22" t="s">
        <v>28</v>
      </c>
      <c r="C106" s="22" t="s">
        <v>5</v>
      </c>
      <c r="D106" s="24">
        <v>100</v>
      </c>
      <c r="E106" s="24">
        <v>100</v>
      </c>
      <c r="F106" s="22">
        <v>1</v>
      </c>
    </row>
    <row r="107" spans="1:6" ht="30">
      <c r="A107" s="28"/>
      <c r="B107" s="22" t="s">
        <v>120</v>
      </c>
      <c r="C107" s="22" t="s">
        <v>113</v>
      </c>
      <c r="D107" s="24">
        <v>3037.9</v>
      </c>
      <c r="E107" s="24">
        <v>3037.9</v>
      </c>
      <c r="F107" s="22">
        <f>E107/D107</f>
        <v>1</v>
      </c>
    </row>
    <row r="108" spans="1:6" ht="30">
      <c r="A108" s="28"/>
      <c r="B108" s="22" t="s">
        <v>118</v>
      </c>
      <c r="C108" s="22" t="s">
        <v>64</v>
      </c>
      <c r="D108" s="24"/>
      <c r="E108" s="24"/>
      <c r="F108" s="22">
        <v>1</v>
      </c>
    </row>
    <row r="109" spans="1:6">
      <c r="A109" s="28"/>
      <c r="B109" s="28" t="s">
        <v>121</v>
      </c>
      <c r="C109" s="28" t="s">
        <v>64</v>
      </c>
      <c r="D109" s="24"/>
      <c r="E109" s="29">
        <f>F108*F107</f>
        <v>1</v>
      </c>
      <c r="F109" s="28" t="s">
        <v>114</v>
      </c>
    </row>
    <row r="110" spans="1:6">
      <c r="A110" s="6">
        <v>5</v>
      </c>
      <c r="B110" s="72" t="s">
        <v>160</v>
      </c>
      <c r="C110" s="73"/>
      <c r="D110" s="73"/>
      <c r="E110" s="73"/>
      <c r="F110" s="74"/>
    </row>
    <row r="111" spans="1:6" ht="30">
      <c r="A111" s="31"/>
      <c r="B111" s="50" t="s">
        <v>129</v>
      </c>
      <c r="C111" s="22" t="s">
        <v>8</v>
      </c>
      <c r="D111" s="32">
        <v>73</v>
      </c>
      <c r="E111" s="32">
        <v>79</v>
      </c>
      <c r="F111" s="23">
        <f>E111/D111</f>
        <v>1.0821917808219179</v>
      </c>
    </row>
    <row r="112" spans="1:6" ht="45">
      <c r="A112" s="31"/>
      <c r="B112" s="50" t="s">
        <v>130</v>
      </c>
      <c r="C112" s="22" t="s">
        <v>5</v>
      </c>
      <c r="D112" s="32">
        <v>27</v>
      </c>
      <c r="E112" s="32">
        <v>36.4</v>
      </c>
      <c r="F112" s="23">
        <f t="shared" ref="F112:F114" si="3">E112/D112</f>
        <v>1.3481481481481481</v>
      </c>
    </row>
    <row r="113" spans="1:6" ht="45">
      <c r="A113" s="31"/>
      <c r="B113" s="50" t="s">
        <v>140</v>
      </c>
      <c r="C113" s="22" t="s">
        <v>6</v>
      </c>
      <c r="D113" s="32">
        <v>8.8000000000000007</v>
      </c>
      <c r="E113" s="32">
        <v>14.3</v>
      </c>
      <c r="F113" s="23">
        <f t="shared" si="3"/>
        <v>1.625</v>
      </c>
    </row>
    <row r="114" spans="1:6" ht="75">
      <c r="A114" s="31"/>
      <c r="B114" s="50" t="s">
        <v>141</v>
      </c>
      <c r="C114" s="22" t="s">
        <v>6</v>
      </c>
      <c r="D114" s="32">
        <v>3800</v>
      </c>
      <c r="E114" s="51">
        <v>3800</v>
      </c>
      <c r="F114" s="23">
        <f t="shared" si="3"/>
        <v>1</v>
      </c>
    </row>
    <row r="115" spans="1:6" ht="30">
      <c r="A115" s="31"/>
      <c r="B115" s="22" t="s">
        <v>123</v>
      </c>
      <c r="C115" s="22" t="s">
        <v>113</v>
      </c>
      <c r="D115" s="24">
        <v>7349.13</v>
      </c>
      <c r="E115" s="24">
        <v>7255.57</v>
      </c>
      <c r="F115" s="23">
        <f>E115/D115</f>
        <v>0.98726924139319883</v>
      </c>
    </row>
    <row r="116" spans="1:6" ht="30">
      <c r="A116" s="31"/>
      <c r="B116" s="22" t="s">
        <v>119</v>
      </c>
      <c r="C116" s="22" t="s">
        <v>64</v>
      </c>
      <c r="D116" s="24"/>
      <c r="E116" s="24"/>
      <c r="F116" s="26">
        <f>(F111+F112+F113+F114)/4</f>
        <v>1.2638349822425166</v>
      </c>
    </row>
    <row r="117" spans="1:6">
      <c r="A117" s="31"/>
      <c r="B117" s="28" t="s">
        <v>122</v>
      </c>
      <c r="C117" s="28" t="s">
        <v>64</v>
      </c>
      <c r="D117" s="24"/>
      <c r="E117" s="61">
        <f>F116*F115</f>
        <v>1.2477454041647562</v>
      </c>
      <c r="F117" s="28" t="s">
        <v>124</v>
      </c>
    </row>
    <row r="118" spans="1:6">
      <c r="A118" s="8" t="s">
        <v>34</v>
      </c>
      <c r="B118" s="69" t="s">
        <v>183</v>
      </c>
      <c r="C118" s="70"/>
      <c r="D118" s="70"/>
      <c r="E118" s="70"/>
      <c r="F118" s="71"/>
    </row>
    <row r="119" spans="1:6">
      <c r="A119" s="30"/>
      <c r="B119" s="43" t="s">
        <v>29</v>
      </c>
      <c r="C119" s="43" t="s">
        <v>6</v>
      </c>
      <c r="D119" s="48">
        <v>1800</v>
      </c>
      <c r="E119" s="48">
        <v>2002</v>
      </c>
      <c r="F119" s="47">
        <f>E119/D119</f>
        <v>1.1122222222222222</v>
      </c>
    </row>
    <row r="120" spans="1:6" ht="30">
      <c r="A120" s="28"/>
      <c r="B120" s="22" t="s">
        <v>30</v>
      </c>
      <c r="C120" s="22" t="s">
        <v>6</v>
      </c>
      <c r="D120" s="32">
        <v>13800</v>
      </c>
      <c r="E120" s="32">
        <v>14908</v>
      </c>
      <c r="F120" s="47">
        <f>E120/D120</f>
        <v>1.0802898550724638</v>
      </c>
    </row>
    <row r="121" spans="1:6" ht="90">
      <c r="A121" s="28"/>
      <c r="B121" s="22" t="s">
        <v>31</v>
      </c>
      <c r="C121" s="22" t="s">
        <v>6</v>
      </c>
      <c r="D121" s="32">
        <v>3800</v>
      </c>
      <c r="E121" s="32">
        <v>3850</v>
      </c>
      <c r="F121" s="47">
        <f>E121/D121</f>
        <v>1.013157894736842</v>
      </c>
    </row>
    <row r="122" spans="1:6" ht="30">
      <c r="A122" s="28"/>
      <c r="B122" s="22" t="s">
        <v>120</v>
      </c>
      <c r="C122" s="22" t="s">
        <v>113</v>
      </c>
      <c r="D122" s="24">
        <v>7349.13</v>
      </c>
      <c r="E122" s="24">
        <v>7255.57</v>
      </c>
      <c r="F122" s="26">
        <f>E122/D122</f>
        <v>0.98726924139319883</v>
      </c>
    </row>
    <row r="123" spans="1:6" ht="30">
      <c r="A123" s="28"/>
      <c r="B123" s="22" t="s">
        <v>118</v>
      </c>
      <c r="C123" s="22" t="s">
        <v>64</v>
      </c>
      <c r="D123" s="24"/>
      <c r="E123" s="24"/>
      <c r="F123" s="26">
        <f>(F119+F120+F121)/3</f>
        <v>1.0685566573438428</v>
      </c>
    </row>
    <row r="124" spans="1:6">
      <c r="A124" s="28"/>
      <c r="B124" s="28" t="s">
        <v>121</v>
      </c>
      <c r="C124" s="28" t="s">
        <v>64</v>
      </c>
      <c r="D124" s="24"/>
      <c r="E124" s="49">
        <f>F123*F122</f>
        <v>1.0549531204815079</v>
      </c>
      <c r="F124" s="28" t="s">
        <v>234</v>
      </c>
    </row>
    <row r="125" spans="1:6">
      <c r="A125" s="7" t="s">
        <v>35</v>
      </c>
      <c r="B125" s="69" t="s">
        <v>184</v>
      </c>
      <c r="C125" s="70"/>
      <c r="D125" s="70"/>
      <c r="E125" s="70"/>
      <c r="F125" s="71"/>
    </row>
    <row r="126" spans="1:6" ht="38.25">
      <c r="A126" s="28"/>
      <c r="B126" s="46" t="s">
        <v>226</v>
      </c>
      <c r="C126" s="22" t="s">
        <v>5</v>
      </c>
      <c r="D126" s="46">
        <v>6</v>
      </c>
      <c r="E126" s="46">
        <v>14.3</v>
      </c>
      <c r="F126" s="47">
        <f>E126/D126</f>
        <v>2.3833333333333333</v>
      </c>
    </row>
    <row r="127" spans="1:6" s="13" customFormat="1" ht="25.5">
      <c r="A127" s="28"/>
      <c r="B127" s="46" t="s">
        <v>227</v>
      </c>
      <c r="C127" s="22" t="s">
        <v>9</v>
      </c>
      <c r="D127" s="32">
        <v>1</v>
      </c>
      <c r="E127" s="32">
        <v>0</v>
      </c>
      <c r="F127" s="47">
        <f t="shared" ref="F127:F128" si="4">E127/D127</f>
        <v>0</v>
      </c>
    </row>
    <row r="128" spans="1:6" ht="76.5">
      <c r="A128" s="28"/>
      <c r="B128" s="46" t="s">
        <v>228</v>
      </c>
      <c r="C128" s="22" t="s">
        <v>6</v>
      </c>
      <c r="D128" s="32">
        <v>15</v>
      </c>
      <c r="E128" s="32">
        <v>18</v>
      </c>
      <c r="F128" s="47">
        <f t="shared" si="4"/>
        <v>1.2</v>
      </c>
    </row>
    <row r="129" spans="1:6" ht="30">
      <c r="A129" s="28"/>
      <c r="B129" s="22" t="s">
        <v>119</v>
      </c>
      <c r="C129" s="22" t="s">
        <v>64</v>
      </c>
      <c r="D129" s="24"/>
      <c r="E129" s="24"/>
      <c r="F129" s="47">
        <f>(F126+F127+F128)/3</f>
        <v>1.1944444444444444</v>
      </c>
    </row>
    <row r="130" spans="1:6">
      <c r="A130" s="28"/>
      <c r="B130" s="28" t="s">
        <v>122</v>
      </c>
      <c r="C130" s="28" t="s">
        <v>64</v>
      </c>
      <c r="D130" s="24"/>
      <c r="E130" s="44">
        <f>F129*F128</f>
        <v>1.4333333333333333</v>
      </c>
      <c r="F130" s="28" t="s">
        <v>124</v>
      </c>
    </row>
    <row r="131" spans="1:6">
      <c r="A131" s="6">
        <v>6</v>
      </c>
      <c r="B131" s="72" t="s">
        <v>161</v>
      </c>
      <c r="C131" s="87"/>
      <c r="D131" s="87"/>
      <c r="E131" s="87"/>
      <c r="F131" s="88"/>
    </row>
    <row r="132" spans="1:6" ht="30">
      <c r="A132" s="28"/>
      <c r="B132" s="22" t="s">
        <v>142</v>
      </c>
      <c r="C132" s="22" t="s">
        <v>5</v>
      </c>
      <c r="D132" s="24">
        <v>5.5</v>
      </c>
      <c r="E132" s="24">
        <v>5.2</v>
      </c>
      <c r="F132" s="42">
        <f>E132/D132</f>
        <v>0.94545454545454544</v>
      </c>
    </row>
    <row r="133" spans="1:6" ht="30">
      <c r="A133" s="28"/>
      <c r="B133" s="22" t="s">
        <v>123</v>
      </c>
      <c r="C133" s="22" t="s">
        <v>113</v>
      </c>
      <c r="D133" s="24">
        <v>13802.07</v>
      </c>
      <c r="E133" s="24">
        <v>13655.33</v>
      </c>
      <c r="F133" s="42">
        <f>E133/D133</f>
        <v>0.9893682614274526</v>
      </c>
    </row>
    <row r="134" spans="1:6" ht="30">
      <c r="A134" s="28"/>
      <c r="B134" s="22" t="s">
        <v>119</v>
      </c>
      <c r="C134" s="22" t="s">
        <v>64</v>
      </c>
      <c r="D134" s="24"/>
      <c r="E134" s="24"/>
      <c r="F134" s="42">
        <f>F132</f>
        <v>0.94545454545454544</v>
      </c>
    </row>
    <row r="135" spans="1:6">
      <c r="A135" s="28"/>
      <c r="B135" s="28" t="s">
        <v>122</v>
      </c>
      <c r="C135" s="28" t="s">
        <v>64</v>
      </c>
      <c r="D135" s="29"/>
      <c r="E135" s="59">
        <f>F134*F133</f>
        <v>0.93540271989504609</v>
      </c>
      <c r="F135" s="28" t="s">
        <v>114</v>
      </c>
    </row>
    <row r="136" spans="1:6">
      <c r="A136" s="7" t="s">
        <v>143</v>
      </c>
      <c r="B136" s="69" t="s">
        <v>186</v>
      </c>
      <c r="C136" s="70"/>
      <c r="D136" s="70"/>
      <c r="E136" s="70"/>
      <c r="F136" s="71"/>
    </row>
    <row r="137" spans="1:6" ht="45">
      <c r="A137" s="28"/>
      <c r="B137" s="22" t="s">
        <v>185</v>
      </c>
      <c r="C137" s="22" t="s">
        <v>9</v>
      </c>
      <c r="D137" s="32">
        <v>20</v>
      </c>
      <c r="E137" s="32">
        <v>22</v>
      </c>
      <c r="F137" s="26">
        <f>E137/D137</f>
        <v>1.1000000000000001</v>
      </c>
    </row>
    <row r="138" spans="1:6" ht="45">
      <c r="A138" s="28"/>
      <c r="B138" s="22" t="s">
        <v>144</v>
      </c>
      <c r="C138" s="22" t="s">
        <v>9</v>
      </c>
      <c r="D138" s="32">
        <v>30</v>
      </c>
      <c r="E138" s="32">
        <v>25</v>
      </c>
      <c r="F138" s="26">
        <f>E138/D138</f>
        <v>0.83333333333333337</v>
      </c>
    </row>
    <row r="139" spans="1:6" ht="30">
      <c r="A139" s="28"/>
      <c r="B139" s="22" t="s">
        <v>123</v>
      </c>
      <c r="C139" s="22" t="s">
        <v>113</v>
      </c>
      <c r="D139" s="24">
        <v>5279.01</v>
      </c>
      <c r="E139" s="24">
        <v>5178.83</v>
      </c>
      <c r="F139" s="42">
        <f>E139/D139</f>
        <v>0.98102295695594433</v>
      </c>
    </row>
    <row r="140" spans="1:6" ht="30">
      <c r="A140" s="28"/>
      <c r="B140" s="22" t="s">
        <v>119</v>
      </c>
      <c r="C140" s="22" t="s">
        <v>64</v>
      </c>
      <c r="D140" s="24"/>
      <c r="E140" s="24"/>
      <c r="F140" s="42">
        <f>(F137+F138)/2</f>
        <v>0.96666666666666679</v>
      </c>
    </row>
    <row r="141" spans="1:6">
      <c r="A141" s="28"/>
      <c r="B141" s="28" t="s">
        <v>122</v>
      </c>
      <c r="C141" s="28" t="s">
        <v>64</v>
      </c>
      <c r="D141" s="29"/>
      <c r="E141" s="44">
        <f>F140*F139</f>
        <v>0.94832219172407961</v>
      </c>
      <c r="F141" s="28" t="s">
        <v>114</v>
      </c>
    </row>
    <row r="142" spans="1:6">
      <c r="A142" s="7" t="s">
        <v>145</v>
      </c>
      <c r="B142" s="69" t="s">
        <v>187</v>
      </c>
      <c r="C142" s="70"/>
      <c r="D142" s="70"/>
      <c r="E142" s="70"/>
      <c r="F142" s="71"/>
    </row>
    <row r="143" spans="1:6">
      <c r="A143" s="28"/>
      <c r="B143" s="22" t="s">
        <v>146</v>
      </c>
      <c r="C143" s="22" t="s">
        <v>9</v>
      </c>
      <c r="D143" s="32">
        <v>9</v>
      </c>
      <c r="E143" s="32">
        <v>7</v>
      </c>
      <c r="F143" s="26">
        <f>E143/D143</f>
        <v>0.77777777777777779</v>
      </c>
    </row>
    <row r="144" spans="1:6" ht="30">
      <c r="A144" s="28"/>
      <c r="B144" s="22" t="s">
        <v>147</v>
      </c>
      <c r="C144" s="22" t="s">
        <v>148</v>
      </c>
      <c r="D144" s="32">
        <v>15</v>
      </c>
      <c r="E144" s="32">
        <v>0</v>
      </c>
      <c r="F144" s="23">
        <v>1</v>
      </c>
    </row>
    <row r="145" spans="1:6" ht="30">
      <c r="A145" s="28"/>
      <c r="B145" s="22" t="s">
        <v>167</v>
      </c>
      <c r="C145" s="22" t="s">
        <v>148</v>
      </c>
      <c r="D145" s="32">
        <v>35</v>
      </c>
      <c r="E145" s="32">
        <v>34</v>
      </c>
      <c r="F145" s="42">
        <f>E145/D145</f>
        <v>0.97142857142857142</v>
      </c>
    </row>
    <row r="146" spans="1:6" s="17" customFormat="1" ht="24">
      <c r="A146" s="28"/>
      <c r="B146" s="32" t="s">
        <v>235</v>
      </c>
      <c r="C146" s="22"/>
      <c r="D146" s="32">
        <v>0</v>
      </c>
      <c r="E146" s="32">
        <v>0</v>
      </c>
      <c r="F146" s="42">
        <v>1</v>
      </c>
    </row>
    <row r="147" spans="1:6" s="17" customFormat="1">
      <c r="A147" s="28"/>
      <c r="B147" s="32" t="s">
        <v>236</v>
      </c>
      <c r="C147" s="22"/>
      <c r="D147" s="32">
        <v>0</v>
      </c>
      <c r="E147" s="32">
        <v>0</v>
      </c>
      <c r="F147" s="42">
        <v>1</v>
      </c>
    </row>
    <row r="148" spans="1:6" s="17" customFormat="1">
      <c r="A148" s="28"/>
      <c r="B148" s="32" t="s">
        <v>237</v>
      </c>
      <c r="C148" s="22"/>
      <c r="D148" s="32">
        <v>1</v>
      </c>
      <c r="E148" s="32">
        <v>1</v>
      </c>
      <c r="F148" s="42">
        <v>1</v>
      </c>
    </row>
    <row r="149" spans="1:6" ht="30">
      <c r="A149" s="28"/>
      <c r="B149" s="22" t="s">
        <v>123</v>
      </c>
      <c r="C149" s="22" t="s">
        <v>113</v>
      </c>
      <c r="D149" s="22">
        <v>174</v>
      </c>
      <c r="E149" s="22">
        <v>174</v>
      </c>
      <c r="F149" s="43">
        <f>E149/D149</f>
        <v>1</v>
      </c>
    </row>
    <row r="150" spans="1:6" ht="30">
      <c r="A150" s="28"/>
      <c r="B150" s="22" t="s">
        <v>119</v>
      </c>
      <c r="C150" s="22" t="s">
        <v>64</v>
      </c>
      <c r="D150" s="22"/>
      <c r="E150" s="22"/>
      <c r="F150" s="42">
        <f>(F143+F144+F14+F145+F146+F147+F1480+F148)/6</f>
        <v>0.95820105820105816</v>
      </c>
    </row>
    <row r="151" spans="1:6">
      <c r="A151" s="28"/>
      <c r="B151" s="28" t="s">
        <v>122</v>
      </c>
      <c r="C151" s="28" t="s">
        <v>64</v>
      </c>
      <c r="D151" s="28"/>
      <c r="E151" s="36">
        <f>F150*F149</f>
        <v>0.95820105820105816</v>
      </c>
      <c r="F151" s="28" t="s">
        <v>114</v>
      </c>
    </row>
    <row r="152" spans="1:6">
      <c r="A152" s="7" t="s">
        <v>149</v>
      </c>
      <c r="B152" s="69" t="s">
        <v>188</v>
      </c>
      <c r="C152" s="70"/>
      <c r="D152" s="70"/>
      <c r="E152" s="70"/>
      <c r="F152" s="71"/>
    </row>
    <row r="153" spans="1:6">
      <c r="A153" s="28"/>
      <c r="B153" s="39" t="s">
        <v>150</v>
      </c>
      <c r="C153" s="22" t="s">
        <v>9</v>
      </c>
      <c r="D153" s="40">
        <v>59</v>
      </c>
      <c r="E153" s="40">
        <v>55</v>
      </c>
      <c r="F153" s="23">
        <f>E153/D153</f>
        <v>0.93220338983050843</v>
      </c>
    </row>
    <row r="154" spans="1:6" ht="30">
      <c r="A154" s="28"/>
      <c r="B154" s="39" t="s">
        <v>151</v>
      </c>
      <c r="C154" s="22" t="s">
        <v>5</v>
      </c>
      <c r="D154" s="32">
        <v>98</v>
      </c>
      <c r="E154" s="32">
        <v>99</v>
      </c>
      <c r="F154" s="23">
        <f>E154/D154</f>
        <v>1.010204081632653</v>
      </c>
    </row>
    <row r="155" spans="1:6" ht="30">
      <c r="A155" s="28"/>
      <c r="B155" s="22" t="s">
        <v>123</v>
      </c>
      <c r="C155" s="22" t="s">
        <v>113</v>
      </c>
      <c r="D155" s="22">
        <v>8349.06</v>
      </c>
      <c r="E155" s="22">
        <v>8312.49</v>
      </c>
      <c r="F155" s="22">
        <v>0.99</v>
      </c>
    </row>
    <row r="156" spans="1:6" ht="30">
      <c r="A156" s="28"/>
      <c r="B156" s="22" t="s">
        <v>119</v>
      </c>
      <c r="C156" s="22" t="s">
        <v>64</v>
      </c>
      <c r="D156" s="22"/>
      <c r="E156" s="22"/>
      <c r="F156" s="23">
        <f>(F154+F153)/2</f>
        <v>0.9712037357315807</v>
      </c>
    </row>
    <row r="157" spans="1:6">
      <c r="A157" s="28"/>
      <c r="B157" s="28" t="s">
        <v>122</v>
      </c>
      <c r="C157" s="28" t="s">
        <v>64</v>
      </c>
      <c r="D157" s="22"/>
      <c r="E157" s="36">
        <f>F156*F155</f>
        <v>0.96149169837426485</v>
      </c>
      <c r="F157" s="28" t="s">
        <v>114</v>
      </c>
    </row>
    <row r="158" spans="1:6">
      <c r="A158" s="6">
        <v>7</v>
      </c>
      <c r="B158" s="72" t="s">
        <v>189</v>
      </c>
      <c r="C158" s="73"/>
      <c r="D158" s="73"/>
      <c r="E158" s="73"/>
      <c r="F158" s="74"/>
    </row>
    <row r="159" spans="1:6" s="17" customFormat="1">
      <c r="A159" s="28"/>
      <c r="B159" s="39" t="s">
        <v>238</v>
      </c>
      <c r="C159" s="22" t="s">
        <v>9</v>
      </c>
      <c r="D159" s="40">
        <v>50</v>
      </c>
      <c r="E159" s="40">
        <v>54</v>
      </c>
      <c r="F159" s="34">
        <f>E159/D159</f>
        <v>1.08</v>
      </c>
    </row>
    <row r="160" spans="1:6">
      <c r="A160" s="28"/>
      <c r="B160" s="22" t="s">
        <v>38</v>
      </c>
      <c r="C160" s="22" t="s">
        <v>131</v>
      </c>
      <c r="D160" s="32">
        <v>5985.64</v>
      </c>
      <c r="E160" s="32">
        <v>5985.64</v>
      </c>
      <c r="F160" s="34">
        <f>E160/D160</f>
        <v>1</v>
      </c>
    </row>
    <row r="161" spans="1:6" ht="51" customHeight="1">
      <c r="A161" s="28"/>
      <c r="B161" s="22" t="s">
        <v>39</v>
      </c>
      <c r="C161" s="22" t="s">
        <v>8</v>
      </c>
      <c r="D161" s="32">
        <v>1</v>
      </c>
      <c r="E161" s="32">
        <v>1</v>
      </c>
      <c r="F161" s="34">
        <f t="shared" ref="F161:F165" si="5">E161/D161</f>
        <v>1</v>
      </c>
    </row>
    <row r="162" spans="1:6" ht="45">
      <c r="A162" s="28"/>
      <c r="B162" s="22" t="s">
        <v>40</v>
      </c>
      <c r="C162" s="22" t="s">
        <v>8</v>
      </c>
      <c r="D162" s="32">
        <v>1</v>
      </c>
      <c r="E162" s="32">
        <v>1</v>
      </c>
      <c r="F162" s="34">
        <f t="shared" si="5"/>
        <v>1</v>
      </c>
    </row>
    <row r="163" spans="1:6">
      <c r="A163" s="28"/>
      <c r="B163" s="22" t="s">
        <v>41</v>
      </c>
      <c r="C163" s="22" t="s">
        <v>8</v>
      </c>
      <c r="D163" s="32">
        <v>8</v>
      </c>
      <c r="E163" s="32">
        <v>8</v>
      </c>
      <c r="F163" s="34">
        <f t="shared" si="5"/>
        <v>1</v>
      </c>
    </row>
    <row r="164" spans="1:6">
      <c r="A164" s="28"/>
      <c r="B164" s="22" t="s">
        <v>42</v>
      </c>
      <c r="C164" s="22" t="s">
        <v>190</v>
      </c>
      <c r="D164" s="41">
        <v>1754.24</v>
      </c>
      <c r="E164" s="41">
        <v>1754.24</v>
      </c>
      <c r="F164" s="34">
        <f t="shared" si="5"/>
        <v>1</v>
      </c>
    </row>
    <row r="165" spans="1:6" ht="30">
      <c r="A165" s="28"/>
      <c r="B165" s="22" t="s">
        <v>123</v>
      </c>
      <c r="C165" s="22" t="s">
        <v>113</v>
      </c>
      <c r="D165" s="22">
        <v>712.96</v>
      </c>
      <c r="E165" s="22">
        <v>712.96</v>
      </c>
      <c r="F165" s="23">
        <f t="shared" si="5"/>
        <v>1</v>
      </c>
    </row>
    <row r="166" spans="1:6" ht="30">
      <c r="A166" s="28"/>
      <c r="B166" s="22" t="s">
        <v>119</v>
      </c>
      <c r="C166" s="22" t="s">
        <v>64</v>
      </c>
      <c r="D166" s="22"/>
      <c r="E166" s="22"/>
      <c r="F166" s="23">
        <f>(F161+F160+F162+F163+F164+F159)/6</f>
        <v>1.0133333333333334</v>
      </c>
    </row>
    <row r="167" spans="1:6">
      <c r="A167" s="28"/>
      <c r="B167" s="28" t="s">
        <v>122</v>
      </c>
      <c r="C167" s="28" t="s">
        <v>64</v>
      </c>
      <c r="D167" s="22"/>
      <c r="E167" s="62">
        <f>F166</f>
        <v>1.0133333333333334</v>
      </c>
      <c r="F167" s="28" t="s">
        <v>124</v>
      </c>
    </row>
    <row r="168" spans="1:6">
      <c r="A168" s="6">
        <v>8</v>
      </c>
      <c r="B168" s="72" t="s">
        <v>191</v>
      </c>
      <c r="C168" s="73"/>
      <c r="D168" s="73"/>
      <c r="E168" s="73"/>
      <c r="F168" s="74"/>
    </row>
    <row r="169" spans="1:6" ht="45">
      <c r="A169" s="28"/>
      <c r="B169" s="22" t="s">
        <v>43</v>
      </c>
      <c r="C169" s="22" t="s">
        <v>5</v>
      </c>
      <c r="D169" s="32">
        <v>87.9</v>
      </c>
      <c r="E169" s="32">
        <v>87.9</v>
      </c>
      <c r="F169" s="22">
        <f>E169/D169</f>
        <v>1</v>
      </c>
    </row>
    <row r="170" spans="1:6" ht="90">
      <c r="A170" s="28"/>
      <c r="B170" s="22" t="s">
        <v>44</v>
      </c>
      <c r="C170" s="22" t="s">
        <v>5</v>
      </c>
      <c r="D170" s="32">
        <v>98.6</v>
      </c>
      <c r="E170" s="32">
        <v>98.36</v>
      </c>
      <c r="F170" s="34">
        <f t="shared" ref="F170:F172" si="6">E170/D170</f>
        <v>0.99756592292089252</v>
      </c>
    </row>
    <row r="171" spans="1:6" ht="60">
      <c r="A171" s="28"/>
      <c r="B171" s="22" t="s">
        <v>45</v>
      </c>
      <c r="C171" s="22" t="s">
        <v>5</v>
      </c>
      <c r="D171" s="32">
        <v>1.74</v>
      </c>
      <c r="E171" s="32">
        <v>1.74</v>
      </c>
      <c r="F171" s="23">
        <f t="shared" si="6"/>
        <v>1</v>
      </c>
    </row>
    <row r="172" spans="1:6" ht="60">
      <c r="A172" s="28"/>
      <c r="B172" s="22" t="s">
        <v>46</v>
      </c>
      <c r="C172" s="22" t="s">
        <v>5</v>
      </c>
      <c r="D172" s="32">
        <v>87.28</v>
      </c>
      <c r="E172" s="32">
        <v>88</v>
      </c>
      <c r="F172" s="23">
        <f t="shared" si="6"/>
        <v>1.0082493125572869</v>
      </c>
    </row>
    <row r="173" spans="1:6" ht="30">
      <c r="A173" s="28"/>
      <c r="B173" s="22" t="s">
        <v>123</v>
      </c>
      <c r="C173" s="22" t="s">
        <v>113</v>
      </c>
      <c r="D173" s="22">
        <v>628119.49</v>
      </c>
      <c r="E173" s="22">
        <v>604874.48</v>
      </c>
      <c r="F173" s="34">
        <f>E173/D173</f>
        <v>0.96299269427223155</v>
      </c>
    </row>
    <row r="174" spans="1:6" ht="30">
      <c r="A174" s="28"/>
      <c r="B174" s="22" t="s">
        <v>119</v>
      </c>
      <c r="C174" s="22" t="s">
        <v>64</v>
      </c>
      <c r="D174" s="22"/>
      <c r="E174" s="22"/>
      <c r="F174" s="26">
        <f>(F171+F172+F170+F169)/4</f>
        <v>1.0014538088695448</v>
      </c>
    </row>
    <row r="175" spans="1:6">
      <c r="A175" s="28"/>
      <c r="B175" s="28" t="s">
        <v>122</v>
      </c>
      <c r="C175" s="28" t="s">
        <v>64</v>
      </c>
      <c r="D175" s="22"/>
      <c r="E175" s="36">
        <f>F174*F173</f>
        <v>0.96439270159247137</v>
      </c>
      <c r="F175" s="28" t="s">
        <v>114</v>
      </c>
    </row>
    <row r="176" spans="1:6">
      <c r="A176" s="7" t="s">
        <v>32</v>
      </c>
      <c r="B176" s="69" t="s">
        <v>132</v>
      </c>
      <c r="C176" s="70"/>
      <c r="D176" s="70"/>
      <c r="E176" s="70"/>
      <c r="F176" s="71"/>
    </row>
    <row r="177" spans="1:6" ht="75">
      <c r="A177" s="28"/>
      <c r="B177" s="22" t="s">
        <v>47</v>
      </c>
      <c r="C177" s="22" t="s">
        <v>5</v>
      </c>
      <c r="D177" s="32">
        <v>1893</v>
      </c>
      <c r="E177" s="32">
        <v>1893</v>
      </c>
      <c r="F177" s="23">
        <f>E177/D177</f>
        <v>1</v>
      </c>
    </row>
    <row r="178" spans="1:6" ht="60">
      <c r="A178" s="28"/>
      <c r="B178" s="22" t="s">
        <v>48</v>
      </c>
      <c r="C178" s="22" t="s">
        <v>5</v>
      </c>
      <c r="D178" s="32">
        <v>37.5</v>
      </c>
      <c r="E178" s="32">
        <v>37.5</v>
      </c>
      <c r="F178" s="26">
        <f>D178/E178</f>
        <v>1</v>
      </c>
    </row>
    <row r="179" spans="1:6" ht="105">
      <c r="A179" s="28"/>
      <c r="B179" s="22" t="s">
        <v>50</v>
      </c>
      <c r="C179" s="22" t="s">
        <v>5</v>
      </c>
      <c r="D179" s="32">
        <v>0</v>
      </c>
      <c r="E179" s="32">
        <v>0</v>
      </c>
      <c r="F179" s="22">
        <v>1</v>
      </c>
    </row>
    <row r="180" spans="1:6" ht="60">
      <c r="A180" s="28"/>
      <c r="B180" s="22" t="s">
        <v>49</v>
      </c>
      <c r="C180" s="22" t="s">
        <v>5</v>
      </c>
      <c r="D180" s="32">
        <v>75.900000000000006</v>
      </c>
      <c r="E180" s="32">
        <v>75.900000000000006</v>
      </c>
      <c r="F180" s="23">
        <f>E180/D180</f>
        <v>1</v>
      </c>
    </row>
    <row r="181" spans="1:6" ht="45">
      <c r="A181" s="28"/>
      <c r="B181" s="22" t="s">
        <v>51</v>
      </c>
      <c r="C181" s="22" t="s">
        <v>5</v>
      </c>
      <c r="D181" s="32">
        <v>66.8</v>
      </c>
      <c r="E181" s="32">
        <v>66.8</v>
      </c>
      <c r="F181" s="23">
        <f>D181/E181</f>
        <v>1</v>
      </c>
    </row>
    <row r="182" spans="1:6" ht="75">
      <c r="A182" s="28"/>
      <c r="B182" s="22" t="s">
        <v>52</v>
      </c>
      <c r="C182" s="22" t="s">
        <v>5</v>
      </c>
      <c r="D182" s="32">
        <v>8.33</v>
      </c>
      <c r="E182" s="32">
        <v>8.33</v>
      </c>
      <c r="F182" s="34">
        <f>D182/E182</f>
        <v>1</v>
      </c>
    </row>
    <row r="183" spans="1:6" ht="75">
      <c r="A183" s="28"/>
      <c r="B183" s="22" t="s">
        <v>53</v>
      </c>
      <c r="C183" s="22" t="s">
        <v>5</v>
      </c>
      <c r="D183" s="32">
        <v>100</v>
      </c>
      <c r="E183" s="32">
        <v>87.78</v>
      </c>
      <c r="F183" s="23">
        <f>E183/D183</f>
        <v>0.87780000000000002</v>
      </c>
    </row>
    <row r="184" spans="1:6" ht="40.5" customHeight="1">
      <c r="A184" s="28"/>
      <c r="B184" s="22" t="s">
        <v>54</v>
      </c>
      <c r="C184" s="22" t="s">
        <v>5</v>
      </c>
      <c r="D184" s="32">
        <v>100</v>
      </c>
      <c r="E184" s="32">
        <v>100</v>
      </c>
      <c r="F184" s="22">
        <f>E184/D184</f>
        <v>1</v>
      </c>
    </row>
    <row r="185" spans="1:6" ht="72" customHeight="1">
      <c r="A185" s="28"/>
      <c r="B185" s="22" t="s">
        <v>55</v>
      </c>
      <c r="C185" s="22" t="s">
        <v>5</v>
      </c>
      <c r="D185" s="32">
        <v>1.6</v>
      </c>
      <c r="E185" s="32">
        <v>1.6</v>
      </c>
      <c r="F185" s="23">
        <f>D185/E185</f>
        <v>1</v>
      </c>
    </row>
    <row r="186" spans="1:6" ht="60">
      <c r="A186" s="28"/>
      <c r="B186" s="22" t="s">
        <v>56</v>
      </c>
      <c r="C186" s="22" t="s">
        <v>5</v>
      </c>
      <c r="D186" s="32">
        <v>21.3</v>
      </c>
      <c r="E186" s="32">
        <v>21.3</v>
      </c>
      <c r="F186" s="23">
        <f>D186/E186</f>
        <v>1</v>
      </c>
    </row>
    <row r="187" spans="1:6" ht="45">
      <c r="A187" s="28"/>
      <c r="B187" s="22" t="s">
        <v>57</v>
      </c>
      <c r="C187" s="22" t="s">
        <v>5</v>
      </c>
      <c r="D187" s="32">
        <v>69.099999999999994</v>
      </c>
      <c r="E187" s="32">
        <v>69.099999999999994</v>
      </c>
      <c r="F187" s="26">
        <f>E187/D187</f>
        <v>1</v>
      </c>
    </row>
    <row r="188" spans="1:6" ht="97.5" customHeight="1">
      <c r="A188" s="28"/>
      <c r="B188" s="22" t="s">
        <v>58</v>
      </c>
      <c r="C188" s="22" t="s">
        <v>5</v>
      </c>
      <c r="D188" s="32">
        <v>98.4</v>
      </c>
      <c r="E188" s="32">
        <v>98.4</v>
      </c>
      <c r="F188" s="34">
        <f>E188/D188</f>
        <v>1</v>
      </c>
    </row>
    <row r="189" spans="1:6" ht="60">
      <c r="A189" s="28"/>
      <c r="B189" s="22" t="s">
        <v>59</v>
      </c>
      <c r="C189" s="22" t="s">
        <v>5</v>
      </c>
      <c r="D189" s="32">
        <v>60.4</v>
      </c>
      <c r="E189" s="32">
        <v>29.8</v>
      </c>
      <c r="F189" s="23">
        <f>E189/D189</f>
        <v>0.49337748344370863</v>
      </c>
    </row>
    <row r="190" spans="1:6" ht="105">
      <c r="A190" s="28"/>
      <c r="B190" s="22" t="s">
        <v>60</v>
      </c>
      <c r="C190" s="22" t="s">
        <v>5</v>
      </c>
      <c r="D190" s="32">
        <v>100</v>
      </c>
      <c r="E190" s="32">
        <v>100</v>
      </c>
      <c r="F190" s="22">
        <v>1</v>
      </c>
    </row>
    <row r="191" spans="1:6" ht="60">
      <c r="A191" s="28"/>
      <c r="B191" s="22" t="s">
        <v>192</v>
      </c>
      <c r="C191" s="22" t="s">
        <v>5</v>
      </c>
      <c r="D191" s="32">
        <v>78.2</v>
      </c>
      <c r="E191" s="32">
        <v>78.2</v>
      </c>
      <c r="F191" s="22">
        <f>E191/D191</f>
        <v>1</v>
      </c>
    </row>
    <row r="192" spans="1:6">
      <c r="A192" s="28"/>
      <c r="B192" s="22" t="s">
        <v>61</v>
      </c>
      <c r="C192" s="22" t="s">
        <v>5</v>
      </c>
      <c r="D192" s="32">
        <v>85</v>
      </c>
      <c r="E192" s="32">
        <v>85</v>
      </c>
      <c r="F192" s="26">
        <f>E192/D192</f>
        <v>1</v>
      </c>
    </row>
    <row r="193" spans="1:6" ht="30">
      <c r="A193" s="28"/>
      <c r="B193" s="22" t="s">
        <v>120</v>
      </c>
      <c r="C193" s="22" t="s">
        <v>113</v>
      </c>
      <c r="D193" s="22">
        <v>603138.61499999999</v>
      </c>
      <c r="E193" s="22">
        <v>584953.22</v>
      </c>
      <c r="F193" s="23">
        <f>E193/D193</f>
        <v>0.96984873037850505</v>
      </c>
    </row>
    <row r="194" spans="1:6" ht="30">
      <c r="A194" s="28"/>
      <c r="B194" s="22" t="s">
        <v>118</v>
      </c>
      <c r="C194" s="22" t="s">
        <v>64</v>
      </c>
      <c r="D194" s="22"/>
      <c r="E194" s="22"/>
      <c r="F194" s="23">
        <f>(F191+F190+F189+F188+F187+F186+F185+F183+F184+F182+F178+F177+F179+F180+F181)/15</f>
        <v>0.9580784988962473</v>
      </c>
    </row>
    <row r="195" spans="1:6">
      <c r="A195" s="28"/>
      <c r="B195" s="28" t="s">
        <v>121</v>
      </c>
      <c r="C195" s="28" t="s">
        <v>64</v>
      </c>
      <c r="D195" s="22"/>
      <c r="E195" s="36">
        <f>F194*F193</f>
        <v>0.92919121575746944</v>
      </c>
      <c r="F195" s="28" t="s">
        <v>114</v>
      </c>
    </row>
    <row r="196" spans="1:6">
      <c r="A196" s="7" t="s">
        <v>33</v>
      </c>
      <c r="B196" s="69" t="s">
        <v>193</v>
      </c>
      <c r="C196" s="70"/>
      <c r="D196" s="70"/>
      <c r="E196" s="70"/>
      <c r="F196" s="71"/>
    </row>
    <row r="197" spans="1:6" ht="60">
      <c r="A197" s="28"/>
      <c r="B197" s="22" t="s">
        <v>62</v>
      </c>
      <c r="C197" s="22" t="s">
        <v>8</v>
      </c>
      <c r="D197" s="22">
        <v>5</v>
      </c>
      <c r="E197" s="22">
        <v>5</v>
      </c>
      <c r="F197" s="22">
        <f>E197/D197</f>
        <v>1</v>
      </c>
    </row>
    <row r="198" spans="1:6" ht="30">
      <c r="A198" s="28"/>
      <c r="B198" s="22" t="s">
        <v>63</v>
      </c>
      <c r="C198" s="22" t="s">
        <v>64</v>
      </c>
      <c r="D198" s="22">
        <v>5</v>
      </c>
      <c r="E198" s="22">
        <v>5</v>
      </c>
      <c r="F198" s="22">
        <f>E198/D198</f>
        <v>1</v>
      </c>
    </row>
    <row r="199" spans="1:6" ht="90">
      <c r="A199" s="28"/>
      <c r="B199" s="22" t="s">
        <v>65</v>
      </c>
      <c r="C199" s="22" t="s">
        <v>64</v>
      </c>
      <c r="D199" s="22">
        <v>5</v>
      </c>
      <c r="E199" s="22">
        <v>5</v>
      </c>
      <c r="F199" s="22">
        <f>E199/D199</f>
        <v>1</v>
      </c>
    </row>
    <row r="200" spans="1:6" ht="30">
      <c r="A200" s="28"/>
      <c r="B200" s="22" t="s">
        <v>120</v>
      </c>
      <c r="C200" s="22" t="s">
        <v>113</v>
      </c>
      <c r="D200" s="22">
        <v>24980.880000000001</v>
      </c>
      <c r="E200" s="22">
        <v>19921.259999999998</v>
      </c>
      <c r="F200" s="23">
        <f>E200/D200</f>
        <v>0.79746029763563164</v>
      </c>
    </row>
    <row r="201" spans="1:6" ht="30">
      <c r="A201" s="28"/>
      <c r="B201" s="22" t="s">
        <v>118</v>
      </c>
      <c r="C201" s="22" t="s">
        <v>64</v>
      </c>
      <c r="D201" s="22"/>
      <c r="E201" s="22"/>
      <c r="F201" s="22">
        <f>(F199+F198+F197)/3</f>
        <v>1</v>
      </c>
    </row>
    <row r="202" spans="1:6">
      <c r="A202" s="28"/>
      <c r="B202" s="28" t="s">
        <v>121</v>
      </c>
      <c r="C202" s="28" t="s">
        <v>64</v>
      </c>
      <c r="D202" s="38"/>
      <c r="E202" s="36">
        <f>F201*F200</f>
        <v>0.79746029763563164</v>
      </c>
      <c r="F202" s="28" t="s">
        <v>114</v>
      </c>
    </row>
    <row r="203" spans="1:6">
      <c r="A203" s="6">
        <v>9</v>
      </c>
      <c r="B203" s="72" t="s">
        <v>162</v>
      </c>
      <c r="C203" s="73"/>
      <c r="D203" s="73"/>
      <c r="E203" s="73"/>
      <c r="F203" s="74"/>
    </row>
    <row r="204" spans="1:6" ht="30">
      <c r="A204" s="28"/>
      <c r="B204" s="22" t="s">
        <v>66</v>
      </c>
      <c r="C204" s="22" t="s">
        <v>18</v>
      </c>
      <c r="D204" s="32">
        <v>2960</v>
      </c>
      <c r="E204" s="32">
        <v>2765</v>
      </c>
      <c r="F204" s="23">
        <f>E204/D204</f>
        <v>0.9341216216216216</v>
      </c>
    </row>
    <row r="205" spans="1:6" ht="30">
      <c r="A205" s="28"/>
      <c r="B205" s="22" t="s">
        <v>194</v>
      </c>
      <c r="C205" s="22" t="s">
        <v>182</v>
      </c>
      <c r="D205" s="32">
        <v>0</v>
      </c>
      <c r="E205" s="32">
        <v>0</v>
      </c>
      <c r="F205" s="22">
        <v>1</v>
      </c>
    </row>
    <row r="206" spans="1:6" ht="45">
      <c r="A206" s="28"/>
      <c r="B206" s="22" t="s">
        <v>73</v>
      </c>
      <c r="C206" s="22" t="s">
        <v>5</v>
      </c>
      <c r="D206" s="32">
        <v>58.2</v>
      </c>
      <c r="E206" s="32">
        <v>38.799999999999997</v>
      </c>
      <c r="F206" s="23">
        <f>D206/E206</f>
        <v>1.5000000000000002</v>
      </c>
    </row>
    <row r="207" spans="1:6" ht="60">
      <c r="A207" s="28"/>
      <c r="B207" s="22" t="s">
        <v>67</v>
      </c>
      <c r="C207" s="22" t="s">
        <v>5</v>
      </c>
      <c r="D207" s="32">
        <v>0.01</v>
      </c>
      <c r="E207" s="32">
        <v>0.01</v>
      </c>
      <c r="F207" s="23">
        <f>D207/E207</f>
        <v>1</v>
      </c>
    </row>
    <row r="208" spans="1:6" s="17" customFormat="1" ht="90">
      <c r="A208" s="28"/>
      <c r="B208" s="22" t="s">
        <v>68</v>
      </c>
      <c r="C208" s="22" t="s">
        <v>5</v>
      </c>
      <c r="D208" s="32">
        <v>0</v>
      </c>
      <c r="E208" s="32">
        <v>0</v>
      </c>
      <c r="F208" s="22">
        <v>1</v>
      </c>
    </row>
    <row r="209" spans="1:6" s="17" customFormat="1" ht="43.5" customHeight="1">
      <c r="A209" s="28"/>
      <c r="B209" s="22" t="s">
        <v>69</v>
      </c>
      <c r="C209" s="22" t="s">
        <v>5</v>
      </c>
      <c r="D209" s="32">
        <v>76.66</v>
      </c>
      <c r="E209" s="32">
        <v>77.12</v>
      </c>
      <c r="F209" s="23">
        <f>E209/D209</f>
        <v>1.0060005217845032</v>
      </c>
    </row>
    <row r="210" spans="1:6" ht="30">
      <c r="A210" s="28"/>
      <c r="B210" s="22" t="s">
        <v>123</v>
      </c>
      <c r="C210" s="22" t="s">
        <v>113</v>
      </c>
      <c r="D210" s="22">
        <v>24379.98</v>
      </c>
      <c r="E210" s="22">
        <v>24345.57</v>
      </c>
      <c r="F210" s="34">
        <f>E210/D210</f>
        <v>0.998588596052991</v>
      </c>
    </row>
    <row r="211" spans="1:6" ht="30">
      <c r="A211" s="28"/>
      <c r="B211" s="22" t="s">
        <v>119</v>
      </c>
      <c r="C211" s="22" t="s">
        <v>64</v>
      </c>
      <c r="D211" s="22"/>
      <c r="E211" s="22"/>
      <c r="F211" s="23">
        <f>(F204+F205+F206+F207+F208+F209)/6</f>
        <v>1.0733536905676875</v>
      </c>
    </row>
    <row r="212" spans="1:6">
      <c r="A212" s="28"/>
      <c r="B212" s="28" t="s">
        <v>122</v>
      </c>
      <c r="C212" s="28" t="s">
        <v>64</v>
      </c>
      <c r="D212" s="22"/>
      <c r="E212" s="62">
        <f>F211*F210</f>
        <v>1.0718387549322836</v>
      </c>
      <c r="F212" s="28" t="s">
        <v>124</v>
      </c>
    </row>
    <row r="213" spans="1:6" ht="35.25" customHeight="1">
      <c r="A213" s="7" t="s">
        <v>82</v>
      </c>
      <c r="B213" s="69" t="s">
        <v>133</v>
      </c>
      <c r="C213" s="70"/>
      <c r="D213" s="70"/>
      <c r="E213" s="70"/>
      <c r="F213" s="71"/>
    </row>
    <row r="214" spans="1:6" ht="30">
      <c r="A214" s="28"/>
      <c r="B214" s="22" t="s">
        <v>70</v>
      </c>
      <c r="C214" s="22" t="s">
        <v>18</v>
      </c>
      <c r="D214" s="32">
        <v>2960</v>
      </c>
      <c r="E214" s="32">
        <v>2765</v>
      </c>
      <c r="F214" s="23">
        <f>E214/D214</f>
        <v>0.9341216216216216</v>
      </c>
    </row>
    <row r="215" spans="1:6" ht="30">
      <c r="A215" s="28"/>
      <c r="B215" s="22" t="s">
        <v>195</v>
      </c>
      <c r="C215" s="22" t="s">
        <v>18</v>
      </c>
      <c r="D215" s="32">
        <v>0</v>
      </c>
      <c r="E215" s="32">
        <v>0</v>
      </c>
      <c r="F215" s="22">
        <v>1</v>
      </c>
    </row>
    <row r="216" spans="1:6" ht="135">
      <c r="A216" s="28"/>
      <c r="B216" s="22" t="s">
        <v>71</v>
      </c>
      <c r="C216" s="22" t="s">
        <v>8</v>
      </c>
      <c r="D216" s="32">
        <v>6</v>
      </c>
      <c r="E216" s="32">
        <v>6</v>
      </c>
      <c r="F216" s="22">
        <v>1</v>
      </c>
    </row>
    <row r="217" spans="1:6" s="17" customFormat="1" ht="60">
      <c r="A217" s="28"/>
      <c r="B217" s="22" t="s">
        <v>72</v>
      </c>
      <c r="C217" s="22" t="s">
        <v>18</v>
      </c>
      <c r="D217" s="32">
        <v>0</v>
      </c>
      <c r="E217" s="32">
        <v>0</v>
      </c>
      <c r="F217" s="22">
        <v>1</v>
      </c>
    </row>
    <row r="218" spans="1:6" ht="30">
      <c r="A218" s="28"/>
      <c r="B218" s="22" t="s">
        <v>120</v>
      </c>
      <c r="C218" s="22" t="s">
        <v>113</v>
      </c>
      <c r="D218" s="22">
        <v>18784.3</v>
      </c>
      <c r="E218" s="22">
        <v>18784.3</v>
      </c>
      <c r="F218" s="22">
        <f>E218/D218</f>
        <v>1</v>
      </c>
    </row>
    <row r="219" spans="1:6" ht="30">
      <c r="A219" s="28"/>
      <c r="B219" s="22" t="s">
        <v>118</v>
      </c>
      <c r="C219" s="22" t="s">
        <v>64</v>
      </c>
      <c r="D219" s="22"/>
      <c r="E219" s="22"/>
      <c r="F219" s="34">
        <f>(F214+F215+F216+F217)/4</f>
        <v>0.98353040540540537</v>
      </c>
    </row>
    <row r="220" spans="1:6">
      <c r="A220" s="28"/>
      <c r="B220" s="28" t="s">
        <v>121</v>
      </c>
      <c r="C220" s="28" t="s">
        <v>64</v>
      </c>
      <c r="D220" s="22"/>
      <c r="E220" s="35">
        <f>F219*F218</f>
        <v>0.98353040540540537</v>
      </c>
      <c r="F220" s="28" t="s">
        <v>114</v>
      </c>
    </row>
    <row r="221" spans="1:6">
      <c r="A221" s="7" t="s">
        <v>83</v>
      </c>
      <c r="B221" s="69" t="s">
        <v>196</v>
      </c>
      <c r="C221" s="70"/>
      <c r="D221" s="70"/>
      <c r="E221" s="70"/>
      <c r="F221" s="71"/>
    </row>
    <row r="222" spans="1:6" ht="45">
      <c r="A222" s="28"/>
      <c r="B222" s="22" t="s">
        <v>73</v>
      </c>
      <c r="C222" s="22" t="s">
        <v>5</v>
      </c>
      <c r="D222" s="32">
        <v>58.2</v>
      </c>
      <c r="E222" s="32">
        <v>38.799999999999997</v>
      </c>
      <c r="F222" s="26">
        <f>D222/E222</f>
        <v>1.5000000000000002</v>
      </c>
    </row>
    <row r="223" spans="1:6" ht="45">
      <c r="A223" s="28"/>
      <c r="B223" s="22" t="s">
        <v>74</v>
      </c>
      <c r="C223" s="22" t="s">
        <v>5</v>
      </c>
      <c r="D223" s="32" t="s">
        <v>239</v>
      </c>
      <c r="E223" s="32" t="s">
        <v>239</v>
      </c>
      <c r="F223" s="23">
        <v>1</v>
      </c>
    </row>
    <row r="224" spans="1:6" ht="77.25" customHeight="1">
      <c r="A224" s="28"/>
      <c r="B224" s="22" t="s">
        <v>134</v>
      </c>
      <c r="C224" s="22" t="s">
        <v>5</v>
      </c>
      <c r="D224" s="32">
        <v>0.01</v>
      </c>
      <c r="E224" s="32">
        <v>0.01</v>
      </c>
      <c r="F224" s="23">
        <f>D224/E224</f>
        <v>1</v>
      </c>
    </row>
    <row r="225" spans="1:6" ht="29.25" customHeight="1">
      <c r="A225" s="28"/>
      <c r="B225" s="22" t="s">
        <v>135</v>
      </c>
      <c r="C225" s="22" t="s">
        <v>18</v>
      </c>
      <c r="D225" s="32">
        <v>0</v>
      </c>
      <c r="E225" s="32">
        <v>0</v>
      </c>
      <c r="F225" s="22">
        <v>1</v>
      </c>
    </row>
    <row r="226" spans="1:6" ht="30">
      <c r="A226" s="28"/>
      <c r="B226" s="22" t="s">
        <v>120</v>
      </c>
      <c r="C226" s="22" t="s">
        <v>113</v>
      </c>
      <c r="D226" s="22">
        <v>79.510000000000005</v>
      </c>
      <c r="E226" s="22">
        <v>79.510000000000005</v>
      </c>
      <c r="F226" s="22">
        <v>1</v>
      </c>
    </row>
    <row r="227" spans="1:6" ht="30">
      <c r="A227" s="28"/>
      <c r="B227" s="22" t="s">
        <v>118</v>
      </c>
      <c r="C227" s="22" t="s">
        <v>64</v>
      </c>
      <c r="D227" s="22"/>
      <c r="E227" s="22"/>
      <c r="F227" s="26">
        <f>(F222+F223+F224)/3</f>
        <v>1.1666666666666667</v>
      </c>
    </row>
    <row r="228" spans="1:6">
      <c r="A228" s="28"/>
      <c r="B228" s="28" t="s">
        <v>121</v>
      </c>
      <c r="C228" s="28" t="s">
        <v>64</v>
      </c>
      <c r="D228" s="22"/>
      <c r="E228" s="28">
        <v>1</v>
      </c>
      <c r="F228" s="28" t="s">
        <v>114</v>
      </c>
    </row>
    <row r="229" spans="1:6">
      <c r="A229" s="7" t="s">
        <v>84</v>
      </c>
      <c r="B229" s="69" t="s">
        <v>128</v>
      </c>
      <c r="C229" s="70"/>
      <c r="D229" s="70"/>
      <c r="E229" s="70"/>
      <c r="F229" s="71"/>
    </row>
    <row r="230" spans="1:6" ht="30">
      <c r="A230" s="28"/>
      <c r="B230" s="22" t="s">
        <v>75</v>
      </c>
      <c r="C230" s="22" t="s">
        <v>5</v>
      </c>
      <c r="D230" s="32">
        <v>76.66</v>
      </c>
      <c r="E230" s="32">
        <v>77.12</v>
      </c>
      <c r="F230" s="23">
        <f>E230/D230</f>
        <v>1.0060005217845032</v>
      </c>
    </row>
    <row r="231" spans="1:6" ht="30">
      <c r="A231" s="28"/>
      <c r="B231" s="22" t="s">
        <v>76</v>
      </c>
      <c r="C231" s="22" t="s">
        <v>5</v>
      </c>
      <c r="D231" s="32">
        <v>100</v>
      </c>
      <c r="E231" s="32">
        <v>95</v>
      </c>
      <c r="F231" s="22">
        <f>E231/D231</f>
        <v>0.95</v>
      </c>
    </row>
    <row r="232" spans="1:6" ht="90">
      <c r="A232" s="28"/>
      <c r="B232" s="22" t="s">
        <v>77</v>
      </c>
      <c r="C232" s="22" t="s">
        <v>5</v>
      </c>
      <c r="D232" s="37">
        <v>100</v>
      </c>
      <c r="E232" s="37">
        <v>100</v>
      </c>
      <c r="F232" s="22">
        <v>1</v>
      </c>
    </row>
    <row r="233" spans="1:6" ht="75">
      <c r="A233" s="28"/>
      <c r="B233" s="22" t="s">
        <v>78</v>
      </c>
      <c r="C233" s="22" t="s">
        <v>5</v>
      </c>
      <c r="D233" s="32">
        <v>0</v>
      </c>
      <c r="E233" s="32">
        <v>0</v>
      </c>
      <c r="F233" s="22">
        <v>1</v>
      </c>
    </row>
    <row r="234" spans="1:6" ht="75">
      <c r="A234" s="28"/>
      <c r="B234" s="22" t="s">
        <v>79</v>
      </c>
      <c r="C234" s="22" t="s">
        <v>5</v>
      </c>
      <c r="D234" s="32">
        <v>0</v>
      </c>
      <c r="E234" s="32">
        <v>0</v>
      </c>
      <c r="F234" s="22">
        <v>1</v>
      </c>
    </row>
    <row r="235" spans="1:6" ht="75">
      <c r="A235" s="28"/>
      <c r="B235" s="22" t="s">
        <v>80</v>
      </c>
      <c r="C235" s="22" t="s">
        <v>5</v>
      </c>
      <c r="D235" s="32">
        <v>100</v>
      </c>
      <c r="E235" s="32">
        <v>100</v>
      </c>
      <c r="F235" s="22">
        <v>1</v>
      </c>
    </row>
    <row r="236" spans="1:6" ht="45">
      <c r="A236" s="28"/>
      <c r="B236" s="22" t="s">
        <v>81</v>
      </c>
      <c r="C236" s="22" t="s">
        <v>8</v>
      </c>
      <c r="D236" s="32">
        <v>100</v>
      </c>
      <c r="E236" s="32">
        <v>100</v>
      </c>
      <c r="F236" s="22">
        <v>1</v>
      </c>
    </row>
    <row r="237" spans="1:6" s="17" customFormat="1" ht="45">
      <c r="A237" s="28"/>
      <c r="B237" s="22" t="s">
        <v>81</v>
      </c>
      <c r="C237" s="22"/>
      <c r="D237" s="32">
        <v>2</v>
      </c>
      <c r="E237" s="32">
        <v>2</v>
      </c>
      <c r="F237" s="22"/>
    </row>
    <row r="238" spans="1:6" ht="30">
      <c r="A238" s="28"/>
      <c r="B238" s="22" t="s">
        <v>120</v>
      </c>
      <c r="C238" s="22" t="s">
        <v>113</v>
      </c>
      <c r="D238" s="32">
        <v>5516.17</v>
      </c>
      <c r="E238" s="32">
        <v>5481.76</v>
      </c>
      <c r="F238" s="34">
        <f>E238/D238</f>
        <v>0.9937619761537444</v>
      </c>
    </row>
    <row r="239" spans="1:6" ht="30">
      <c r="A239" s="28"/>
      <c r="B239" s="22" t="s">
        <v>118</v>
      </c>
      <c r="C239" s="22" t="s">
        <v>64</v>
      </c>
      <c r="D239" s="22"/>
      <c r="E239" s="22"/>
      <c r="F239" s="23">
        <f>(F230+F231+F232+F233+F234+F235+F236)/7</f>
        <v>0.99371436025492899</v>
      </c>
    </row>
    <row r="240" spans="1:6">
      <c r="A240" s="28"/>
      <c r="B240" s="28" t="s">
        <v>121</v>
      </c>
      <c r="C240" s="28" t="s">
        <v>64</v>
      </c>
      <c r="D240" s="22"/>
      <c r="E240" s="36">
        <f>F239*F238</f>
        <v>0.98751554637929206</v>
      </c>
      <c r="F240" s="28" t="s">
        <v>114</v>
      </c>
    </row>
    <row r="241" spans="1:6" ht="39.75" customHeight="1">
      <c r="A241" s="6">
        <v>10</v>
      </c>
      <c r="B241" s="96" t="s">
        <v>163</v>
      </c>
      <c r="C241" s="97"/>
      <c r="D241" s="97"/>
      <c r="E241" s="97"/>
      <c r="F241" s="97"/>
    </row>
    <row r="242" spans="1:6" ht="30">
      <c r="A242" s="28"/>
      <c r="B242" s="22" t="s">
        <v>85</v>
      </c>
      <c r="C242" s="22" t="s">
        <v>5</v>
      </c>
      <c r="D242" s="32">
        <v>14</v>
      </c>
      <c r="E242" s="32">
        <v>14</v>
      </c>
      <c r="F242" s="22">
        <f>E242/D242</f>
        <v>1</v>
      </c>
    </row>
    <row r="243" spans="1:6">
      <c r="A243" s="28"/>
      <c r="B243" s="22" t="s">
        <v>168</v>
      </c>
      <c r="C243" s="22" t="s">
        <v>182</v>
      </c>
      <c r="D243" s="32">
        <v>832</v>
      </c>
      <c r="E243" s="32">
        <v>762</v>
      </c>
      <c r="F243" s="23">
        <f>E243/D243</f>
        <v>0.91586538461538458</v>
      </c>
    </row>
    <row r="244" spans="1:6" ht="30">
      <c r="A244" s="28"/>
      <c r="B244" s="22" t="s">
        <v>197</v>
      </c>
      <c r="C244" s="22" t="s">
        <v>182</v>
      </c>
      <c r="D244" s="22">
        <v>0</v>
      </c>
      <c r="E244" s="22">
        <v>0</v>
      </c>
      <c r="F244" s="22">
        <v>1</v>
      </c>
    </row>
    <row r="245" spans="1:6" ht="30">
      <c r="A245" s="28"/>
      <c r="B245" s="22" t="s">
        <v>123</v>
      </c>
      <c r="C245" s="22" t="s">
        <v>113</v>
      </c>
      <c r="D245" s="23">
        <v>98186.202999999994</v>
      </c>
      <c r="E245" s="23">
        <v>97671.798999999999</v>
      </c>
      <c r="F245" s="23">
        <f>E245/D245</f>
        <v>0.99476093397765886</v>
      </c>
    </row>
    <row r="246" spans="1:6" ht="30">
      <c r="A246" s="28"/>
      <c r="B246" s="22" t="s">
        <v>119</v>
      </c>
      <c r="C246" s="22" t="s">
        <v>64</v>
      </c>
      <c r="D246" s="22"/>
      <c r="E246" s="22"/>
      <c r="F246" s="23">
        <f>(F242+F243+F244)/3</f>
        <v>0.97195512820512819</v>
      </c>
    </row>
    <row r="247" spans="1:6">
      <c r="A247" s="28"/>
      <c r="B247" s="28" t="s">
        <v>122</v>
      </c>
      <c r="C247" s="28" t="s">
        <v>64</v>
      </c>
      <c r="D247" s="22"/>
      <c r="E247" s="62">
        <f>F246*F245</f>
        <v>0.96686299111770846</v>
      </c>
      <c r="F247" s="28" t="s">
        <v>114</v>
      </c>
    </row>
    <row r="248" spans="1:6">
      <c r="A248" s="7" t="s">
        <v>87</v>
      </c>
      <c r="B248" s="69" t="s">
        <v>198</v>
      </c>
      <c r="C248" s="70"/>
      <c r="D248" s="70"/>
      <c r="E248" s="70"/>
      <c r="F248" s="71"/>
    </row>
    <row r="249" spans="1:6" ht="63.75" customHeight="1">
      <c r="A249" s="28"/>
      <c r="B249" s="22" t="s">
        <v>86</v>
      </c>
      <c r="C249" s="22" t="s">
        <v>5</v>
      </c>
      <c r="D249" s="32">
        <v>90.5</v>
      </c>
      <c r="E249" s="32">
        <v>90.5</v>
      </c>
      <c r="F249" s="23">
        <f>E249/D249</f>
        <v>1</v>
      </c>
    </row>
    <row r="250" spans="1:6" ht="30">
      <c r="A250" s="28"/>
      <c r="B250" s="22" t="s">
        <v>199</v>
      </c>
      <c r="C250" s="22" t="s">
        <v>5</v>
      </c>
      <c r="D250" s="32">
        <v>92</v>
      </c>
      <c r="E250" s="32">
        <v>94</v>
      </c>
      <c r="F250" s="23">
        <f>E250/D250</f>
        <v>1.0217391304347827</v>
      </c>
    </row>
    <row r="251" spans="1:6" ht="30">
      <c r="A251" s="28"/>
      <c r="B251" s="22" t="s">
        <v>120</v>
      </c>
      <c r="C251" s="22" t="s">
        <v>113</v>
      </c>
      <c r="D251" s="22">
        <v>92327.7</v>
      </c>
      <c r="E251" s="22">
        <v>91938.13</v>
      </c>
      <c r="F251" s="23">
        <f>E251/D251</f>
        <v>0.99578057289415856</v>
      </c>
    </row>
    <row r="252" spans="1:6" ht="30">
      <c r="A252" s="28"/>
      <c r="B252" s="22" t="s">
        <v>118</v>
      </c>
      <c r="C252" s="22" t="s">
        <v>64</v>
      </c>
      <c r="D252" s="22"/>
      <c r="E252" s="22"/>
      <c r="F252" s="23">
        <f>(F249+F250)/2</f>
        <v>1.0108695652173914</v>
      </c>
    </row>
    <row r="253" spans="1:6">
      <c r="A253" s="28"/>
      <c r="B253" s="28" t="s">
        <v>121</v>
      </c>
      <c r="C253" s="28" t="s">
        <v>64</v>
      </c>
      <c r="D253" s="22"/>
      <c r="E253" s="36">
        <f>F252*F251</f>
        <v>1.0066042747734429</v>
      </c>
      <c r="F253" s="28" t="s">
        <v>114</v>
      </c>
    </row>
    <row r="254" spans="1:6">
      <c r="A254" s="7" t="s">
        <v>88</v>
      </c>
      <c r="B254" s="69" t="s">
        <v>200</v>
      </c>
      <c r="C254" s="70"/>
      <c r="D254" s="70"/>
      <c r="E254" s="70"/>
      <c r="F254" s="71"/>
    </row>
    <row r="255" spans="1:6">
      <c r="A255" s="28"/>
      <c r="B255" s="22" t="s">
        <v>164</v>
      </c>
      <c r="C255" s="22" t="s">
        <v>9</v>
      </c>
      <c r="D255" s="32">
        <v>832</v>
      </c>
      <c r="E255" s="32">
        <v>762</v>
      </c>
      <c r="F255" s="22">
        <f>D255/E255</f>
        <v>1.0918635170603674</v>
      </c>
    </row>
    <row r="256" spans="1:6" ht="30">
      <c r="A256" s="28"/>
      <c r="B256" s="22" t="s">
        <v>120</v>
      </c>
      <c r="C256" s="22" t="s">
        <v>113</v>
      </c>
      <c r="D256" s="22">
        <v>1846.23</v>
      </c>
      <c r="E256" s="22">
        <v>1723.59</v>
      </c>
      <c r="F256" s="22">
        <f>E256/D256</f>
        <v>0.93357274012446978</v>
      </c>
    </row>
    <row r="257" spans="1:6" ht="30">
      <c r="A257" s="28"/>
      <c r="B257" s="22" t="s">
        <v>118</v>
      </c>
      <c r="C257" s="22" t="s">
        <v>64</v>
      </c>
      <c r="D257" s="22"/>
      <c r="E257" s="22"/>
      <c r="F257" s="22">
        <v>1</v>
      </c>
    </row>
    <row r="258" spans="1:6">
      <c r="A258" s="28"/>
      <c r="B258" s="28" t="s">
        <v>121</v>
      </c>
      <c r="C258" s="28" t="s">
        <v>64</v>
      </c>
      <c r="D258" s="22"/>
      <c r="E258" s="23">
        <f>F257*F256</f>
        <v>0.93357274012446978</v>
      </c>
      <c r="F258" s="28" t="s">
        <v>114</v>
      </c>
    </row>
    <row r="259" spans="1:6">
      <c r="A259" s="7" t="s">
        <v>89</v>
      </c>
      <c r="B259" s="69" t="s">
        <v>201</v>
      </c>
      <c r="C259" s="70"/>
      <c r="D259" s="70"/>
      <c r="E259" s="70"/>
      <c r="F259" s="71"/>
    </row>
    <row r="260" spans="1:6" ht="30">
      <c r="A260" s="28"/>
      <c r="B260" s="22" t="s">
        <v>202</v>
      </c>
      <c r="C260" s="22" t="s">
        <v>5</v>
      </c>
      <c r="D260" s="32">
        <v>96</v>
      </c>
      <c r="E260" s="32">
        <v>96</v>
      </c>
      <c r="F260" s="22">
        <f>E260/D260</f>
        <v>1</v>
      </c>
    </row>
    <row r="261" spans="1:6" ht="30">
      <c r="A261" s="28"/>
      <c r="B261" s="22" t="s">
        <v>203</v>
      </c>
      <c r="C261" s="22" t="s">
        <v>5</v>
      </c>
      <c r="D261" s="32">
        <v>85</v>
      </c>
      <c r="E261" s="32">
        <v>85</v>
      </c>
      <c r="F261" s="23">
        <f>E261/D261</f>
        <v>1</v>
      </c>
    </row>
    <row r="262" spans="1:6" ht="30">
      <c r="A262" s="28"/>
      <c r="B262" s="22" t="s">
        <v>120</v>
      </c>
      <c r="C262" s="22" t="s">
        <v>113</v>
      </c>
      <c r="D262" s="22">
        <v>4012.27</v>
      </c>
      <c r="E262" s="22">
        <v>4010.0770000000002</v>
      </c>
      <c r="F262" s="34">
        <f>E262/D262</f>
        <v>0.99945342661386205</v>
      </c>
    </row>
    <row r="263" spans="1:6" ht="30">
      <c r="A263" s="28"/>
      <c r="B263" s="22" t="s">
        <v>118</v>
      </c>
      <c r="C263" s="22" t="s">
        <v>64</v>
      </c>
      <c r="D263" s="22"/>
      <c r="E263" s="22"/>
      <c r="F263" s="34">
        <f>(F260+F261)/2</f>
        <v>1</v>
      </c>
    </row>
    <row r="264" spans="1:6">
      <c r="A264" s="28"/>
      <c r="B264" s="28" t="s">
        <v>121</v>
      </c>
      <c r="C264" s="28" t="s">
        <v>64</v>
      </c>
      <c r="D264" s="22"/>
      <c r="E264" s="35">
        <f>F263*F262</f>
        <v>0.99945342661386205</v>
      </c>
      <c r="F264" s="28" t="s">
        <v>114</v>
      </c>
    </row>
    <row r="265" spans="1:6" ht="37.5" customHeight="1">
      <c r="A265" s="6">
        <v>11</v>
      </c>
      <c r="B265" s="72" t="s">
        <v>152</v>
      </c>
      <c r="C265" s="87"/>
      <c r="D265" s="87"/>
      <c r="E265" s="87"/>
      <c r="F265" s="88"/>
    </row>
    <row r="266" spans="1:6" ht="30">
      <c r="A266" s="28"/>
      <c r="B266" s="22" t="s">
        <v>153</v>
      </c>
      <c r="C266" s="22" t="s">
        <v>8</v>
      </c>
      <c r="D266" s="32">
        <v>15</v>
      </c>
      <c r="E266" s="32">
        <v>15</v>
      </c>
      <c r="F266" s="22">
        <f>E266/D266</f>
        <v>1</v>
      </c>
    </row>
    <row r="267" spans="1:6" ht="60">
      <c r="A267" s="28"/>
      <c r="B267" s="22" t="s">
        <v>154</v>
      </c>
      <c r="C267" s="22" t="s">
        <v>8</v>
      </c>
      <c r="D267" s="32">
        <v>11</v>
      </c>
      <c r="E267" s="32">
        <v>11</v>
      </c>
      <c r="F267" s="22">
        <f>E267/D267</f>
        <v>1</v>
      </c>
    </row>
    <row r="268" spans="1:6" ht="30">
      <c r="A268" s="28"/>
      <c r="B268" s="22" t="s">
        <v>155</v>
      </c>
      <c r="C268" s="22" t="s">
        <v>8</v>
      </c>
      <c r="D268" s="32">
        <v>0</v>
      </c>
      <c r="E268" s="32">
        <v>0</v>
      </c>
      <c r="F268" s="22">
        <v>1</v>
      </c>
    </row>
    <row r="269" spans="1:6" ht="45">
      <c r="A269" s="28"/>
      <c r="B269" s="22" t="s">
        <v>156</v>
      </c>
      <c r="C269" s="22" t="s">
        <v>8</v>
      </c>
      <c r="D269" s="32">
        <v>0</v>
      </c>
      <c r="E269" s="32">
        <v>0</v>
      </c>
      <c r="F269" s="22">
        <v>1</v>
      </c>
    </row>
    <row r="270" spans="1:6" s="17" customFormat="1" ht="75">
      <c r="A270" s="28"/>
      <c r="B270" s="22" t="s">
        <v>204</v>
      </c>
      <c r="C270" s="22" t="s">
        <v>182</v>
      </c>
      <c r="D270" s="32">
        <v>600</v>
      </c>
      <c r="E270" s="32">
        <v>600</v>
      </c>
      <c r="F270" s="22">
        <f>E270/D270</f>
        <v>1</v>
      </c>
    </row>
    <row r="271" spans="1:6" s="17" customFormat="1" ht="45">
      <c r="A271" s="28"/>
      <c r="B271" s="22" t="s">
        <v>205</v>
      </c>
      <c r="C271" s="22" t="s">
        <v>8</v>
      </c>
      <c r="D271" s="32">
        <v>8</v>
      </c>
      <c r="E271" s="32">
        <v>8</v>
      </c>
      <c r="F271" s="22">
        <f t="shared" ref="F271:F278" si="7">E271/D271</f>
        <v>1</v>
      </c>
    </row>
    <row r="272" spans="1:6" s="17" customFormat="1" ht="75">
      <c r="A272" s="28"/>
      <c r="B272" s="22" t="s">
        <v>206</v>
      </c>
      <c r="C272" s="22" t="s">
        <v>8</v>
      </c>
      <c r="D272" s="32">
        <v>8</v>
      </c>
      <c r="E272" s="32">
        <v>8</v>
      </c>
      <c r="F272" s="22">
        <f t="shared" si="7"/>
        <v>1</v>
      </c>
    </row>
    <row r="273" spans="1:6" s="17" customFormat="1" ht="45">
      <c r="A273" s="28"/>
      <c r="B273" s="22" t="s">
        <v>207</v>
      </c>
      <c r="C273" s="22" t="s">
        <v>8</v>
      </c>
      <c r="D273" s="32">
        <v>150</v>
      </c>
      <c r="E273" s="32">
        <v>150</v>
      </c>
      <c r="F273" s="22">
        <f t="shared" si="7"/>
        <v>1</v>
      </c>
    </row>
    <row r="274" spans="1:6" s="17" customFormat="1" ht="60">
      <c r="A274" s="28"/>
      <c r="B274" s="22" t="s">
        <v>208</v>
      </c>
      <c r="C274" s="22" t="s">
        <v>8</v>
      </c>
      <c r="D274" s="32">
        <v>4</v>
      </c>
      <c r="E274" s="32">
        <v>4</v>
      </c>
      <c r="F274" s="22">
        <f t="shared" si="7"/>
        <v>1</v>
      </c>
    </row>
    <row r="275" spans="1:6" s="17" customFormat="1" ht="45">
      <c r="A275" s="28"/>
      <c r="B275" s="22" t="s">
        <v>209</v>
      </c>
      <c r="C275" s="22" t="s">
        <v>8</v>
      </c>
      <c r="D275" s="22">
        <v>80</v>
      </c>
      <c r="E275" s="22">
        <v>80</v>
      </c>
      <c r="F275" s="22">
        <f t="shared" si="7"/>
        <v>1</v>
      </c>
    </row>
    <row r="276" spans="1:6" s="17" customFormat="1" ht="120">
      <c r="A276" s="28"/>
      <c r="B276" s="22" t="s">
        <v>210</v>
      </c>
      <c r="C276" s="22" t="s">
        <v>8</v>
      </c>
      <c r="D276" s="22">
        <v>4</v>
      </c>
      <c r="E276" s="22">
        <v>4</v>
      </c>
      <c r="F276" s="22">
        <f t="shared" si="7"/>
        <v>1</v>
      </c>
    </row>
    <row r="277" spans="1:6" s="17" customFormat="1" ht="30">
      <c r="A277" s="28"/>
      <c r="B277" s="22" t="s">
        <v>211</v>
      </c>
      <c r="C277" s="22" t="s">
        <v>182</v>
      </c>
      <c r="D277" s="22">
        <v>28</v>
      </c>
      <c r="E277" s="22">
        <v>28</v>
      </c>
      <c r="F277" s="22">
        <f t="shared" si="7"/>
        <v>1</v>
      </c>
    </row>
    <row r="278" spans="1:6" ht="30">
      <c r="A278" s="28"/>
      <c r="B278" s="22" t="s">
        <v>120</v>
      </c>
      <c r="C278" s="22" t="s">
        <v>113</v>
      </c>
      <c r="D278" s="22">
        <v>30</v>
      </c>
      <c r="E278" s="22">
        <v>30</v>
      </c>
      <c r="F278" s="22">
        <f t="shared" si="7"/>
        <v>1</v>
      </c>
    </row>
    <row r="279" spans="1:6" ht="30">
      <c r="A279" s="28"/>
      <c r="B279" s="22" t="s">
        <v>118</v>
      </c>
      <c r="C279" s="22" t="s">
        <v>64</v>
      </c>
      <c r="D279" s="22"/>
      <c r="E279" s="22"/>
      <c r="F279" s="22">
        <f>(F278+F277+F276+F275+F270+F266+F267+F268+F269)/9</f>
        <v>1</v>
      </c>
    </row>
    <row r="280" spans="1:6">
      <c r="A280" s="28"/>
      <c r="B280" s="28" t="s">
        <v>121</v>
      </c>
      <c r="C280" s="28" t="s">
        <v>64</v>
      </c>
      <c r="D280" s="22"/>
      <c r="E280" s="63">
        <f>F279*F278</f>
        <v>1</v>
      </c>
      <c r="F280" s="28" t="s">
        <v>114</v>
      </c>
    </row>
    <row r="281" spans="1:6" s="17" customFormat="1">
      <c r="A281" s="18">
        <v>12</v>
      </c>
      <c r="B281" s="96" t="s">
        <v>212</v>
      </c>
      <c r="C281" s="98"/>
      <c r="D281" s="98"/>
      <c r="E281" s="98"/>
      <c r="F281" s="98"/>
    </row>
    <row r="282" spans="1:6" s="17" customFormat="1">
      <c r="A282" s="22"/>
      <c r="B282" s="22" t="s">
        <v>213</v>
      </c>
      <c r="C282" s="22" t="s">
        <v>182</v>
      </c>
      <c r="D282" s="32">
        <v>1202</v>
      </c>
      <c r="E282" s="32">
        <v>961</v>
      </c>
      <c r="F282" s="23">
        <f>D282/E282</f>
        <v>1.2507804370447451</v>
      </c>
    </row>
    <row r="283" spans="1:6" s="17" customFormat="1" ht="30">
      <c r="A283" s="22"/>
      <c r="B283" s="24" t="s">
        <v>214</v>
      </c>
      <c r="C283" s="25" t="s">
        <v>182</v>
      </c>
      <c r="D283" s="22">
        <v>4</v>
      </c>
      <c r="E283" s="22">
        <v>4</v>
      </c>
      <c r="F283" s="22">
        <f>E283/D283</f>
        <v>1</v>
      </c>
    </row>
    <row r="284" spans="1:6" s="17" customFormat="1" ht="30">
      <c r="A284" s="22"/>
      <c r="B284" s="24" t="s">
        <v>215</v>
      </c>
      <c r="C284" s="25" t="s">
        <v>182</v>
      </c>
      <c r="D284" s="22">
        <v>2</v>
      </c>
      <c r="E284" s="22">
        <v>1</v>
      </c>
      <c r="F284" s="22">
        <f>E284/D284</f>
        <v>0.5</v>
      </c>
    </row>
    <row r="285" spans="1:6" s="17" customFormat="1" ht="30">
      <c r="A285" s="22"/>
      <c r="B285" s="24" t="s">
        <v>216</v>
      </c>
      <c r="C285" s="25" t="s">
        <v>182</v>
      </c>
      <c r="D285" s="22">
        <v>1</v>
      </c>
      <c r="E285" s="22">
        <v>1</v>
      </c>
      <c r="F285" s="22">
        <v>1</v>
      </c>
    </row>
    <row r="286" spans="1:6" s="17" customFormat="1" ht="30">
      <c r="A286" s="22"/>
      <c r="B286" s="24" t="s">
        <v>217</v>
      </c>
      <c r="C286" s="25" t="s">
        <v>7</v>
      </c>
      <c r="D286" s="33">
        <v>124</v>
      </c>
      <c r="E286" s="33">
        <v>102</v>
      </c>
      <c r="F286" s="26">
        <f>E286/D286</f>
        <v>0.82258064516129037</v>
      </c>
    </row>
    <row r="287" spans="1:6" s="17" customFormat="1" ht="30">
      <c r="A287" s="22"/>
      <c r="B287" s="24" t="s">
        <v>218</v>
      </c>
      <c r="C287" s="25" t="s">
        <v>7</v>
      </c>
      <c r="D287" s="33">
        <v>375</v>
      </c>
      <c r="E287" s="33">
        <v>600</v>
      </c>
      <c r="F287" s="27">
        <f>E287/D287</f>
        <v>1.6</v>
      </c>
    </row>
    <row r="288" spans="1:6" s="17" customFormat="1" ht="30">
      <c r="A288" s="22"/>
      <c r="B288" s="24" t="s">
        <v>219</v>
      </c>
      <c r="C288" s="25" t="s">
        <v>182</v>
      </c>
      <c r="D288" s="33">
        <v>1</v>
      </c>
      <c r="E288" s="33">
        <v>1</v>
      </c>
      <c r="F288" s="22">
        <v>1</v>
      </c>
    </row>
    <row r="289" spans="1:6" s="17" customFormat="1" ht="30">
      <c r="A289" s="22"/>
      <c r="B289" s="24" t="s">
        <v>220</v>
      </c>
      <c r="C289" s="25" t="s">
        <v>182</v>
      </c>
      <c r="D289" s="22">
        <v>1</v>
      </c>
      <c r="E289" s="22">
        <v>1</v>
      </c>
      <c r="F289" s="22">
        <v>1</v>
      </c>
    </row>
    <row r="290" spans="1:6" s="17" customFormat="1" ht="30">
      <c r="A290" s="22"/>
      <c r="B290" s="24" t="s">
        <v>221</v>
      </c>
      <c r="C290" s="25" t="s">
        <v>182</v>
      </c>
      <c r="D290" s="22">
        <v>1</v>
      </c>
      <c r="E290" s="22">
        <v>1</v>
      </c>
      <c r="F290" s="22">
        <v>1</v>
      </c>
    </row>
    <row r="291" spans="1:6" s="17" customFormat="1" ht="30">
      <c r="A291" s="28"/>
      <c r="B291" s="22" t="s">
        <v>120</v>
      </c>
      <c r="C291" s="22" t="s">
        <v>113</v>
      </c>
      <c r="D291" s="22">
        <v>100</v>
      </c>
      <c r="E291" s="22">
        <v>100</v>
      </c>
      <c r="F291" s="22">
        <f>E291/D291</f>
        <v>1</v>
      </c>
    </row>
    <row r="292" spans="1:6" s="17" customFormat="1" ht="30">
      <c r="A292" s="28"/>
      <c r="B292" s="22" t="s">
        <v>118</v>
      </c>
      <c r="C292" s="22" t="s">
        <v>64</v>
      </c>
      <c r="D292" s="22"/>
      <c r="E292" s="22"/>
      <c r="F292" s="26">
        <f>(F282+F283+F284+F285+F286+F287+F288+F289+F290)/9</f>
        <v>1.0192623424673373</v>
      </c>
    </row>
    <row r="293" spans="1:6" s="17" customFormat="1">
      <c r="A293" s="28"/>
      <c r="B293" s="28" t="s">
        <v>121</v>
      </c>
      <c r="C293" s="28" t="s">
        <v>64</v>
      </c>
      <c r="D293" s="22"/>
      <c r="E293" s="64">
        <f>F292*F291</f>
        <v>1.0192623424673373</v>
      </c>
      <c r="F293" s="28" t="s">
        <v>114</v>
      </c>
    </row>
    <row r="294" spans="1:6" s="17" customFormat="1">
      <c r="A294" s="9"/>
      <c r="B294" s="9"/>
      <c r="C294" s="9"/>
      <c r="D294" s="19"/>
      <c r="E294" s="20"/>
      <c r="F294" s="9"/>
    </row>
    <row r="295" spans="1:6">
      <c r="A295" s="9"/>
      <c r="B295" s="10"/>
      <c r="C295" s="10"/>
      <c r="D295" s="10"/>
      <c r="E295" s="10"/>
      <c r="F295" s="10"/>
    </row>
    <row r="296" spans="1:6">
      <c r="A296" s="9"/>
      <c r="B296" s="89" t="s">
        <v>222</v>
      </c>
      <c r="C296" s="89"/>
      <c r="D296" s="10"/>
      <c r="E296" s="10"/>
      <c r="F296" s="10"/>
    </row>
    <row r="297" spans="1:6" s="17" customFormat="1">
      <c r="A297" s="9"/>
      <c r="B297" s="9"/>
      <c r="C297" s="9"/>
      <c r="D297" s="16"/>
      <c r="E297" s="16"/>
      <c r="F297" s="16"/>
    </row>
    <row r="298" spans="1:6">
      <c r="A298" s="9"/>
      <c r="B298" s="21" t="s">
        <v>224</v>
      </c>
      <c r="C298" s="10"/>
      <c r="D298" s="10"/>
      <c r="E298" s="10"/>
      <c r="F298" s="10"/>
    </row>
    <row r="299" spans="1:6">
      <c r="A299" s="9"/>
      <c r="B299" s="67" t="s">
        <v>223</v>
      </c>
      <c r="C299" s="65" t="s">
        <v>240</v>
      </c>
      <c r="D299" s="66"/>
      <c r="E299" s="66"/>
      <c r="F299" s="66"/>
    </row>
    <row r="300" spans="1:6">
      <c r="B300" s="68"/>
      <c r="C300" s="66"/>
      <c r="D300" s="66"/>
      <c r="E300" s="66"/>
      <c r="F300" s="66"/>
    </row>
    <row r="301" spans="1:6">
      <c r="B301" s="68"/>
      <c r="C301" s="66"/>
      <c r="D301" s="66"/>
      <c r="E301" s="66"/>
      <c r="F301" s="66"/>
    </row>
    <row r="302" spans="1:6" ht="12.75" customHeight="1">
      <c r="B302" s="12"/>
      <c r="C302" s="12"/>
    </row>
    <row r="303" spans="1:6">
      <c r="B303" s="12"/>
      <c r="C303" s="12"/>
    </row>
    <row r="304" spans="1:6">
      <c r="B304" s="95" t="s">
        <v>225</v>
      </c>
      <c r="C304" s="95"/>
    </row>
    <row r="305" spans="2:3">
      <c r="B305" s="95" t="s">
        <v>90</v>
      </c>
      <c r="C305" s="95"/>
    </row>
  </sheetData>
  <mergeCells count="49">
    <mergeCell ref="B304:C304"/>
    <mergeCell ref="B305:C305"/>
    <mergeCell ref="B241:F241"/>
    <mergeCell ref="B203:F203"/>
    <mergeCell ref="B131:F131"/>
    <mergeCell ref="B158:F158"/>
    <mergeCell ref="B168:F168"/>
    <mergeCell ref="B136:F136"/>
    <mergeCell ref="B142:F142"/>
    <mergeCell ref="B152:F152"/>
    <mergeCell ref="B176:F176"/>
    <mergeCell ref="B196:F196"/>
    <mergeCell ref="B248:F248"/>
    <mergeCell ref="B254:F254"/>
    <mergeCell ref="B259:F259"/>
    <mergeCell ref="B281:F281"/>
    <mergeCell ref="B100:F100"/>
    <mergeCell ref="B105:F105"/>
    <mergeCell ref="A1:F1"/>
    <mergeCell ref="B265:F265"/>
    <mergeCell ref="B296:C296"/>
    <mergeCell ref="B125:F125"/>
    <mergeCell ref="B40:F40"/>
    <mergeCell ref="B48:F48"/>
    <mergeCell ref="B95:F95"/>
    <mergeCell ref="B75:F75"/>
    <mergeCell ref="B55:F55"/>
    <mergeCell ref="B63:F63"/>
    <mergeCell ref="B81:F81"/>
    <mergeCell ref="B89:F89"/>
    <mergeCell ref="B8:F8"/>
    <mergeCell ref="B30:F30"/>
    <mergeCell ref="B14:F14"/>
    <mergeCell ref="B22:F22"/>
    <mergeCell ref="B29:F29"/>
    <mergeCell ref="A3:F3"/>
    <mergeCell ref="A4:F4"/>
    <mergeCell ref="A6:A7"/>
    <mergeCell ref="B6:B7"/>
    <mergeCell ref="C6:C7"/>
    <mergeCell ref="D6:E6"/>
    <mergeCell ref="F6:F7"/>
    <mergeCell ref="C299:F301"/>
    <mergeCell ref="B299:B301"/>
    <mergeCell ref="B118:F118"/>
    <mergeCell ref="B110:F110"/>
    <mergeCell ref="B213:F213"/>
    <mergeCell ref="B221:F221"/>
    <mergeCell ref="B229:F229"/>
  </mergeCells>
  <pageMargins left="0.39370078740157483" right="0.39370078740157483" top="0.35433070866141736" bottom="0.39370078740157483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User7</cp:lastModifiedBy>
  <cp:lastPrinted>2020-03-24T03:35:42Z</cp:lastPrinted>
  <dcterms:created xsi:type="dcterms:W3CDTF">2007-07-17T01:27:34Z</dcterms:created>
  <dcterms:modified xsi:type="dcterms:W3CDTF">2020-03-24T03:46:10Z</dcterms:modified>
</cp:coreProperties>
</file>