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4330" windowHeight="11020"/>
  </bookViews>
  <sheets>
    <sheet name="2020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2"/>
  <c r="F41"/>
  <c r="F42"/>
  <c r="F43"/>
  <c r="F44"/>
  <c r="F45"/>
  <c r="F46"/>
  <c r="F47"/>
  <c r="F9"/>
  <c r="F51" l="1"/>
  <c r="F8"/>
  <c r="F11" l="1"/>
  <c r="F70" l="1"/>
  <c r="F90"/>
  <c r="F89"/>
  <c r="F12" l="1"/>
  <c r="F40"/>
  <c r="F52"/>
  <c r="F53"/>
  <c r="F54"/>
  <c r="F28"/>
  <c r="F29"/>
  <c r="F30"/>
  <c r="F27"/>
  <c r="F10"/>
  <c r="F13" s="1"/>
  <c r="F48" l="1"/>
  <c r="E49" s="1"/>
  <c r="F56"/>
  <c r="F32"/>
  <c r="F65" l="1"/>
  <c r="F59"/>
  <c r="F66" l="1"/>
  <c r="E67" s="1"/>
  <c r="F18" l="1"/>
  <c r="F17"/>
  <c r="F16"/>
  <c r="E14" l="1"/>
  <c r="F19"/>
  <c r="E20" s="1"/>
  <c r="F35" l="1"/>
  <c r="F37" s="1"/>
  <c r="F31"/>
  <c r="F94"/>
  <c r="F93"/>
  <c r="F91"/>
  <c r="F22"/>
  <c r="F24" s="1"/>
  <c r="F69"/>
  <c r="F72" s="1"/>
  <c r="F100" l="1"/>
  <c r="E101" s="1"/>
  <c r="E33"/>
  <c r="F55"/>
  <c r="E57" l="1"/>
  <c r="F80" l="1"/>
  <c r="F81"/>
  <c r="F82"/>
  <c r="F83"/>
  <c r="F84"/>
  <c r="F85"/>
  <c r="F79"/>
  <c r="F76"/>
  <c r="F75"/>
  <c r="F86" l="1"/>
  <c r="E87" s="1"/>
  <c r="F71" l="1"/>
  <c r="E73" s="1"/>
  <c r="F23" l="1"/>
  <c r="E25" s="1"/>
  <c r="F36" l="1"/>
  <c r="E38" s="1"/>
</calcChain>
</file>

<file path=xl/sharedStrings.xml><?xml version="1.0" encoding="utf-8"?>
<sst xmlns="http://schemas.openxmlformats.org/spreadsheetml/2006/main" count="208" uniqueCount="104">
  <si>
    <t>№ п/п</t>
  </si>
  <si>
    <t>Цель, задачи, показатели результативности</t>
  </si>
  <si>
    <t>план</t>
  </si>
  <si>
    <t>факт</t>
  </si>
  <si>
    <t>Ед. измере-ния</t>
  </si>
  <si>
    <t>%</t>
  </si>
  <si>
    <t>чел</t>
  </si>
  <si>
    <t>чел.</t>
  </si>
  <si>
    <t>ед</t>
  </si>
  <si>
    <t>шт</t>
  </si>
  <si>
    <t>руб</t>
  </si>
  <si>
    <t>показатель - удельный вес численности населения в возрасте 5-18 лет, охваченного образованием, в общей численности населения в возрасте 5-18 лет</t>
  </si>
  <si>
    <t>показатель - отношение численности детей в возрасте 3-7 лет, которым предоставлена возможность получать услуги дошкольного образования, к численности детей в вовзрасте 3-7 лет, скоректированной на численности детей в возрасте 5-7 лет, обучающих в школе, проживающих на территории Березовского района</t>
  </si>
  <si>
    <t>показатель - отношение среднего балла ЕГЭ (в расчете на 1 предмет) в 10% школ Красноярского края с лучшими показателями ЕГЭ к среднему баллу ЕГЭ (в расчете на 1 предмет) в 10% школ Красноярского края с худшими результатами ЕГЭ</t>
  </si>
  <si>
    <t>показатель - доля государственных (муниципальных) общеобразовательных организаций, соответствующих современным требованиям обучения, в общем количестве государственных (муниципальных) общеобразовательных организаций</t>
  </si>
  <si>
    <t>балл</t>
  </si>
  <si>
    <t xml:space="preserve">показатель - минимальный размер бюджетной обеспеченности поселений Березовского района после выравнивания </t>
  </si>
  <si>
    <t>показатель - доля расходов обслуживания муниципального долга Березовского района в объеме расходов районного бюджета, за исключением объема расходов, которые осуществляются за счет субвенций, предоставляемых из бюджетов системы РФ</t>
  </si>
  <si>
    <t>показетель -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</si>
  <si>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>показатель - доля расходов районного бюджета, формируемых в рамках муниципальных программ Березовского района</t>
  </si>
  <si>
    <t>показатель - отношение муниципального долга Березовского района к доходам районного бюджета за исключением безвозмездных поступлений</t>
  </si>
  <si>
    <t>показатель - доля убыточных оранизаций  жилищно-коммунального хозяйства</t>
  </si>
  <si>
    <t>8 (39175) 2-10-53</t>
  </si>
  <si>
    <t>тыс.руб.</t>
  </si>
  <si>
    <t>эффективная</t>
  </si>
  <si>
    <t>Расчет оценки степени достижения целей и решения задач муниципальной подпрограммы (Сдц)</t>
  </si>
  <si>
    <t>Расчет оценки степени достижения целей и решения задач муниципальной программы (Сдц)</t>
  </si>
  <si>
    <t>Объем финансовых ресурсов, на отчетный период, направленный на реализацию муниципальной подпрограммы (Уф)</t>
  </si>
  <si>
    <t>Расчет эффективности реализации подпрограммы (Эмп)</t>
  </si>
  <si>
    <t>Расчет эффективности реализации программы (Эмп)</t>
  </si>
  <si>
    <t>Объем финансовых ресурсов, на отчетный период, направленный на реализацию муниципальной программы (Уф)</t>
  </si>
  <si>
    <t>высокоэффективная</t>
  </si>
  <si>
    <t xml:space="preserve">показатель - количество спортивных сооружений в Березовском районе </t>
  </si>
  <si>
    <t xml:space="preserve">показатель - доля граждан Березовского района, систематически занимающихся физической культурой и спортом от общей численности населения </t>
  </si>
  <si>
    <t>Степень достижения показателя (индикатора) муниципальной программы (подпрограммы (СДП)</t>
  </si>
  <si>
    <t>показатель - доля лиц с ограниченными возможностями здоровья и инвалидов, систематически занимающихся физической культурой и спортом  в общей численности данной категории насел</t>
  </si>
  <si>
    <t xml:space="preserve">показатель - количество участников официальных физкультурных мероприятий и спортивных соревнований, проводимых на территории Березовского района и Красноярского края, согласно календарному плану официальных физкультурных и спортивных мероприятий Березовского района и Красноярского края  </t>
  </si>
  <si>
    <t>муниципальная программа: Профилактика терроризма и экстремизма на территории Березовского района Красноярского края</t>
  </si>
  <si>
    <t>муниципальная программа: Развитие культуры в Березовском районе</t>
  </si>
  <si>
    <t xml:space="preserve">муниципальная программа: Молодежная политика Березовского района </t>
  </si>
  <si>
    <t>муниципальная программа: Развитие сельского хозяйства и регулирование рынков сельскохозяйственной продукции, сырья и продовольствия в Березовском районе</t>
  </si>
  <si>
    <t>муниципальная программа: "Развитие физической культуры, спорта в Березовском районе</t>
  </si>
  <si>
    <t xml:space="preserve">муниципальная программа: "Развитие земельно-имущественных отношений в Березовском районе </t>
  </si>
  <si>
    <t>муниципальная программа: "Управление муниципальными финансами "</t>
  </si>
  <si>
    <t xml:space="preserve">муниципальная программа: 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 </t>
  </si>
  <si>
    <t>целевой показатель - индекс производства - сельское хозяйство</t>
  </si>
  <si>
    <t>показатель - количество рейсов</t>
  </si>
  <si>
    <t>ОТДЕЛ ЭКОНОМИЧЕСКОГО РАЗВИТИЯ АДМИНИСТРАЦИИ БЕРЕЗОВСКОГО РАЙОНА</t>
  </si>
  <si>
    <t>Оценка эффективности муниципальных программ Березовского района (сводная)</t>
  </si>
  <si>
    <t>ед.</t>
  </si>
  <si>
    <t xml:space="preserve">муниципальная программа: Поддержка субъектов малого и среднего предпринимательства в Березовском районе </t>
  </si>
  <si>
    <t>тыс. руб.</t>
  </si>
  <si>
    <t xml:space="preserve">муниципальная программа: Развитие образования Березовского района </t>
  </si>
  <si>
    <t>показтель - количество муниципальных образований района, не получающих дотации на выравнивание бюджетной обеспеченности</t>
  </si>
  <si>
    <t>муниципальная программа: Профилактика правонарушений на территории Березовского района</t>
  </si>
  <si>
    <t>показатель - общее количество зарегистрированных преступлений</t>
  </si>
  <si>
    <t>показатель - количество заседаний межведомственной комиссии по профилактике правонарушений</t>
  </si>
  <si>
    <t>показатель - приобретение технических средств, для контроля в местах массового скопления людей</t>
  </si>
  <si>
    <t>показатель - количество трудоустроенных подростков в трудовых отрядах</t>
  </si>
  <si>
    <t xml:space="preserve">показатель - количество несовершеннолетних в возрасте с14 до 16 лет прошедших профессиональную ориентацию </t>
  </si>
  <si>
    <t>показатель - количество публикаций по профилактике среди несовершеннолетних детей</t>
  </si>
  <si>
    <t>показатель - количество публикаций в СМИ о вреде наркомании и алкоголизма</t>
  </si>
  <si>
    <t>Согласовано:</t>
  </si>
  <si>
    <t>Емельянова Анна Александровна</t>
  </si>
  <si>
    <t>Количество проведенных консультаций</t>
  </si>
  <si>
    <t>Число посетителей муниципальных учреждений культурно-досугового типа на платной основе</t>
  </si>
  <si>
    <t>экз.</t>
  </si>
  <si>
    <t>Количество экземпляров новых поступлений в библиотечные фонды общедоступных библиотек на 1 тыс. человек населения</t>
  </si>
  <si>
    <t xml:space="preserve"> Доля экспонируемых предметов из числа предметов основного фонда</t>
  </si>
  <si>
    <t>Число участников клубных формирований муниципальных учреждений культурно-досугового типа (дети до 14 лет)</t>
  </si>
  <si>
    <r>
      <t xml:space="preserve">* </t>
    </r>
    <r>
      <rPr>
        <i/>
        <sz val="9"/>
        <rFont val="Times New Roman"/>
        <family val="1"/>
        <charset val="204"/>
      </rPr>
      <t>для целевых показателей (индикаторов), желаемой тенденцией развития которых является снижение значений</t>
    </r>
  </si>
  <si>
    <t>Заместитель главы района по финасово-экномическим вопросам - руководитель финансового управления  ______________ Е.В. Мамедова</t>
  </si>
  <si>
    <t>5.</t>
  </si>
  <si>
    <t>6.</t>
  </si>
  <si>
    <t>7.</t>
  </si>
  <si>
    <t>8.</t>
  </si>
  <si>
    <t>10.</t>
  </si>
  <si>
    <t>11.</t>
  </si>
  <si>
    <t>Удельный вес молодых граждан, проживающих в Березовском районе, вовлеченных в реализацию социально-экономических проектов Березовского района</t>
  </si>
  <si>
    <t>Доля молодых семей, улучшивших жилищные условия за счет полученных социальных выплат, к общему количеству молодых семей, состоящий на учете в рамках подпрограммы «Обеспечение молодых семей в Березовском районе»</t>
  </si>
  <si>
    <t>Увеличение неналоговых доходов в районный бюджет от использования муниципального имущества</t>
  </si>
  <si>
    <t>Предоставление муниципального имущества субъектам МСП, а также организаций, образующих инфраструктуру поддержки субъектов МСП</t>
  </si>
  <si>
    <t>Объем привлеченных инвестиций</t>
  </si>
  <si>
    <t xml:space="preserve">Количество сохраненых рабочих мест </t>
  </si>
  <si>
    <t>Количество созданных рабочих мест (включая вновь зарегистрированных индивидуальных предпринимателей) в секторе малого и среднего предпринимательства</t>
  </si>
  <si>
    <t>Количество субъектов малого и среднего предпринимательства получивших муниципальную поддержку</t>
  </si>
  <si>
    <t>Начальник отдела экономического развития администрации района  _________________ О.А.Парилова</t>
  </si>
  <si>
    <t>количество воспитательных пропагандистских мероприятий</t>
  </si>
  <si>
    <t>количество размещенных публикаций на сайте администрации района и на информационных стендах на территории Березовского района материалов по разъяснению поведения и действия населения при угрозе или возникновении террактов</t>
  </si>
  <si>
    <t xml:space="preserve"> колическтво случаев проявления эктремизма и негативного отношения к лицам других национальносте</t>
  </si>
  <si>
    <t>количество совершенных актов экстремистской направленности против соблюдения прав человека на территории Березовского района</t>
  </si>
  <si>
    <t xml:space="preserve"> изготовление наглядно-агитационной продукции антитеррористической направленности</t>
  </si>
  <si>
    <t xml:space="preserve"> размещение информации в СМИ по информированию населения о порядке действий при угрозе возникновения террористических актов</t>
  </si>
  <si>
    <t>проведение в учебных заведениях мероприятий, направленных на исключение случаев национальной вражды и поддержка здорового межнационального климата отношений</t>
  </si>
  <si>
    <t>показатель - распространение среди читателей библиотек информационно-пропагандистских материалов профилактического характера антитеррористической направленности</t>
  </si>
  <si>
    <t xml:space="preserve">показатель - размещение в местах массового пребывания людей средств наглядной агитации (плакаты, листовки), предупреждающих о необходимости бдительности в связи с возможностью террористических актов   </t>
  </si>
  <si>
    <t>показатель - проведение комплексных обследований потенциально опасных объектов</t>
  </si>
  <si>
    <t>показатель -Количество граждан вовлеченных в мероприятия по профилактике и предупреждению правонарушений и пожаров</t>
  </si>
  <si>
    <t xml:space="preserve">Изготовление буклетов для информирования лиц, освободившихся из мест лишения свободыс целью профилактики правонарушений </t>
  </si>
  <si>
    <t>за 2023 год</t>
  </si>
  <si>
    <t>Количество проведенных заседаний (семинаров, совещаний, переговоров, встреч и т.д.) с участием бизнес сообщества и официальных ли</t>
  </si>
  <si>
    <t>не более 5</t>
  </si>
  <si>
    <t>не менее 78</t>
  </si>
  <si>
    <t>выокосэффективная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</si>
</sst>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1"/>
  <sheetViews>
    <sheetView tabSelected="1" topLeftCell="A90" zoomScale="70" zoomScaleNormal="70" zoomScaleSheetLayoutView="100" workbookViewId="0">
      <selection activeCell="H96" sqref="H96"/>
    </sheetView>
  </sheetViews>
  <sheetFormatPr defaultColWidth="9.1796875" defaultRowHeight="14"/>
  <cols>
    <col min="1" max="1" width="5.54296875" style="19" customWidth="1"/>
    <col min="2" max="2" width="65.453125" style="29" customWidth="1"/>
    <col min="3" max="4" width="10.1796875" style="29" customWidth="1"/>
    <col min="5" max="5" width="11.453125" style="29" customWidth="1"/>
    <col min="6" max="6" width="23.54296875" style="29" customWidth="1"/>
    <col min="7" max="7" width="11.54296875" style="2" bestFit="1" customWidth="1"/>
    <col min="8" max="16384" width="9.1796875" style="2"/>
  </cols>
  <sheetData>
    <row r="1" spans="1:6">
      <c r="A1" s="43" t="s">
        <v>47</v>
      </c>
      <c r="B1" s="44"/>
      <c r="C1" s="44"/>
      <c r="D1" s="44"/>
      <c r="E1" s="44"/>
      <c r="F1" s="44"/>
    </row>
    <row r="2" spans="1:6">
      <c r="A2" s="32"/>
      <c r="B2" s="33"/>
      <c r="C2" s="33"/>
      <c r="D2" s="33"/>
      <c r="E2" s="33"/>
      <c r="F2" s="24"/>
    </row>
    <row r="3" spans="1:6">
      <c r="A3" s="46" t="s">
        <v>48</v>
      </c>
      <c r="B3" s="46"/>
      <c r="C3" s="46"/>
      <c r="D3" s="46"/>
      <c r="E3" s="46"/>
      <c r="F3" s="46"/>
    </row>
    <row r="4" spans="1:6">
      <c r="A4" s="43" t="s">
        <v>99</v>
      </c>
      <c r="B4" s="44"/>
      <c r="C4" s="44"/>
      <c r="D4" s="44"/>
      <c r="E4" s="44"/>
      <c r="F4" s="44"/>
    </row>
    <row r="5" spans="1:6" s="1" customFormat="1">
      <c r="A5" s="47" t="s">
        <v>0</v>
      </c>
      <c r="B5" s="49" t="s">
        <v>1</v>
      </c>
      <c r="C5" s="49" t="s">
        <v>4</v>
      </c>
      <c r="D5" s="50">
        <v>2023</v>
      </c>
      <c r="E5" s="50"/>
      <c r="F5" s="49" t="s">
        <v>34</v>
      </c>
    </row>
    <row r="6" spans="1:6" s="1" customFormat="1" ht="44" customHeight="1">
      <c r="A6" s="47"/>
      <c r="B6" s="49"/>
      <c r="C6" s="49"/>
      <c r="D6" s="51" t="s">
        <v>2</v>
      </c>
      <c r="E6" s="51" t="s">
        <v>3</v>
      </c>
      <c r="F6" s="49"/>
    </row>
    <row r="7" spans="1:6" ht="15" customHeight="1">
      <c r="A7" s="34">
        <v>1</v>
      </c>
      <c r="B7" s="40" t="s">
        <v>38</v>
      </c>
      <c r="C7" s="41"/>
      <c r="D7" s="41"/>
      <c r="E7" s="41"/>
      <c r="F7" s="42"/>
    </row>
    <row r="8" spans="1:6" ht="23">
      <c r="A8" s="8"/>
      <c r="B8" s="7" t="s">
        <v>65</v>
      </c>
      <c r="C8" s="3" t="s">
        <v>7</v>
      </c>
      <c r="D8" s="3">
        <v>16500</v>
      </c>
      <c r="E8" s="3">
        <v>19081</v>
      </c>
      <c r="F8" s="4">
        <f>E8/D8</f>
        <v>1.1564242424242424</v>
      </c>
    </row>
    <row r="9" spans="1:6" ht="25.5" customHeight="1">
      <c r="A9" s="8"/>
      <c r="B9" s="6" t="s">
        <v>67</v>
      </c>
      <c r="C9" s="3" t="s">
        <v>66</v>
      </c>
      <c r="D9" s="3">
        <v>118</v>
      </c>
      <c r="E9" s="3">
        <v>123</v>
      </c>
      <c r="F9" s="5">
        <f t="shared" ref="F9:F10" si="0">E9/D9</f>
        <v>1.0423728813559323</v>
      </c>
    </row>
    <row r="10" spans="1:6" ht="19.5" customHeight="1">
      <c r="A10" s="8"/>
      <c r="B10" s="6" t="s">
        <v>68</v>
      </c>
      <c r="C10" s="3" t="s">
        <v>5</v>
      </c>
      <c r="D10" s="3">
        <v>13.8</v>
      </c>
      <c r="E10" s="3">
        <v>17.399999999999999</v>
      </c>
      <c r="F10" s="5">
        <f t="shared" si="0"/>
        <v>1.2608695652173911</v>
      </c>
    </row>
    <row r="11" spans="1:6" ht="24.75" customHeight="1">
      <c r="A11" s="8"/>
      <c r="B11" s="6" t="s">
        <v>69</v>
      </c>
      <c r="C11" s="8"/>
      <c r="D11" s="3">
        <v>1130</v>
      </c>
      <c r="E11" s="3">
        <v>1149</v>
      </c>
      <c r="F11" s="5">
        <f>E11/D11</f>
        <v>1.0168141592920354</v>
      </c>
    </row>
    <row r="12" spans="1:6" ht="26.5" customHeight="1">
      <c r="A12" s="8"/>
      <c r="B12" s="9" t="s">
        <v>30</v>
      </c>
      <c r="C12" s="3" t="s">
        <v>23</v>
      </c>
      <c r="D12" s="4">
        <v>87241.154999999999</v>
      </c>
      <c r="E12" s="4">
        <v>87237.764780000012</v>
      </c>
      <c r="F12" s="5">
        <f>E12/D12</f>
        <v>0.99996113967083555</v>
      </c>
    </row>
    <row r="13" spans="1:6" ht="27" customHeight="1">
      <c r="A13" s="8"/>
      <c r="B13" s="9" t="s">
        <v>26</v>
      </c>
      <c r="C13" s="3" t="s">
        <v>15</v>
      </c>
      <c r="D13" s="3"/>
      <c r="E13" s="3"/>
      <c r="F13" s="5">
        <f>(F8+F9+F10+F11)/4</f>
        <v>1.1191202120724002</v>
      </c>
    </row>
    <row r="14" spans="1:6" ht="16.25" customHeight="1">
      <c r="A14" s="8"/>
      <c r="B14" s="9" t="s">
        <v>29</v>
      </c>
      <c r="C14" s="3" t="s">
        <v>15</v>
      </c>
      <c r="D14" s="3"/>
      <c r="E14" s="20">
        <f>F13*F12</f>
        <v>1.1190767226925844</v>
      </c>
      <c r="F14" s="10" t="s">
        <v>31</v>
      </c>
    </row>
    <row r="15" spans="1:6">
      <c r="A15" s="34">
        <v>2</v>
      </c>
      <c r="B15" s="45" t="s">
        <v>39</v>
      </c>
      <c r="C15" s="45"/>
      <c r="D15" s="45"/>
      <c r="E15" s="45"/>
      <c r="F15" s="45"/>
    </row>
    <row r="16" spans="1:6" ht="23">
      <c r="A16" s="10"/>
      <c r="B16" s="27" t="s">
        <v>78</v>
      </c>
      <c r="C16" s="10" t="s">
        <v>5</v>
      </c>
      <c r="D16" s="3">
        <v>21.3</v>
      </c>
      <c r="E16" s="3">
        <v>21</v>
      </c>
      <c r="F16" s="12">
        <f>E16/D16</f>
        <v>0.9859154929577465</v>
      </c>
    </row>
    <row r="17" spans="1:6" ht="34.5">
      <c r="A17" s="10"/>
      <c r="B17" s="27" t="s">
        <v>79</v>
      </c>
      <c r="C17" s="10" t="s">
        <v>5</v>
      </c>
      <c r="D17" s="3">
        <v>25</v>
      </c>
      <c r="E17" s="3">
        <v>25</v>
      </c>
      <c r="F17" s="12">
        <f>E17/D17</f>
        <v>1</v>
      </c>
    </row>
    <row r="18" spans="1:6" ht="23">
      <c r="A18" s="10"/>
      <c r="B18" s="27" t="s">
        <v>30</v>
      </c>
      <c r="C18" s="10" t="s">
        <v>23</v>
      </c>
      <c r="D18" s="12">
        <v>8143.2579999999998</v>
      </c>
      <c r="E18" s="12">
        <v>8143.2579999999998</v>
      </c>
      <c r="F18" s="12">
        <f>E18/D18</f>
        <v>1</v>
      </c>
    </row>
    <row r="19" spans="1:6" ht="23">
      <c r="A19" s="10"/>
      <c r="B19" s="27" t="s">
        <v>26</v>
      </c>
      <c r="C19" s="10" t="s">
        <v>15</v>
      </c>
      <c r="D19" s="10"/>
      <c r="E19" s="10"/>
      <c r="F19" s="11">
        <f>(F16+F17)/2</f>
        <v>0.99295774647887325</v>
      </c>
    </row>
    <row r="20" spans="1:6">
      <c r="A20" s="10"/>
      <c r="B20" s="27" t="s">
        <v>29</v>
      </c>
      <c r="C20" s="10" t="s">
        <v>15</v>
      </c>
      <c r="D20" s="10"/>
      <c r="E20" s="21">
        <f>F18*F19</f>
        <v>0.99295774647887325</v>
      </c>
      <c r="F20" s="10" t="s">
        <v>24</v>
      </c>
    </row>
    <row r="21" spans="1:6" ht="15" customHeight="1">
      <c r="A21" s="31">
        <v>3</v>
      </c>
      <c r="B21" s="40" t="s">
        <v>40</v>
      </c>
      <c r="C21" s="41"/>
      <c r="D21" s="41"/>
      <c r="E21" s="41"/>
      <c r="F21" s="42"/>
    </row>
    <row r="22" spans="1:6">
      <c r="A22" s="3"/>
      <c r="B22" s="9" t="s">
        <v>45</v>
      </c>
      <c r="C22" s="3" t="s">
        <v>5</v>
      </c>
      <c r="D22" s="3">
        <v>102.9</v>
      </c>
      <c r="E22" s="3">
        <v>102.9</v>
      </c>
      <c r="F22" s="13">
        <f>E22/D22</f>
        <v>1</v>
      </c>
    </row>
    <row r="23" spans="1:6" ht="23">
      <c r="A23" s="3"/>
      <c r="B23" s="9" t="s">
        <v>30</v>
      </c>
      <c r="C23" s="3" t="s">
        <v>23</v>
      </c>
      <c r="D23" s="10">
        <v>4644.9690000000001</v>
      </c>
      <c r="E23" s="10">
        <v>4644.9690000000001</v>
      </c>
      <c r="F23" s="13">
        <f>E23/D23</f>
        <v>1</v>
      </c>
    </row>
    <row r="24" spans="1:6" ht="23">
      <c r="A24" s="3"/>
      <c r="B24" s="9" t="s">
        <v>26</v>
      </c>
      <c r="C24" s="3" t="s">
        <v>15</v>
      </c>
      <c r="D24" s="10"/>
      <c r="E24" s="10"/>
      <c r="F24" s="13">
        <f>F22</f>
        <v>1</v>
      </c>
    </row>
    <row r="25" spans="1:6">
      <c r="A25" s="3"/>
      <c r="B25" s="9" t="s">
        <v>29</v>
      </c>
      <c r="C25" s="3" t="s">
        <v>15</v>
      </c>
      <c r="D25" s="10"/>
      <c r="E25" s="22">
        <f>F24*F23</f>
        <v>1</v>
      </c>
      <c r="F25" s="3" t="s">
        <v>24</v>
      </c>
    </row>
    <row r="26" spans="1:6">
      <c r="A26" s="31">
        <v>4</v>
      </c>
      <c r="B26" s="40" t="s">
        <v>41</v>
      </c>
      <c r="C26" s="41"/>
      <c r="D26" s="41"/>
      <c r="E26" s="41"/>
      <c r="F26" s="42"/>
    </row>
    <row r="27" spans="1:6" ht="18" customHeight="1">
      <c r="A27" s="14"/>
      <c r="B27" s="28" t="s">
        <v>32</v>
      </c>
      <c r="C27" s="3" t="s">
        <v>8</v>
      </c>
      <c r="D27" s="3">
        <v>90</v>
      </c>
      <c r="E27" s="3">
        <v>91</v>
      </c>
      <c r="F27" s="4">
        <f>E27/D27</f>
        <v>1.0111111111111111</v>
      </c>
    </row>
    <row r="28" spans="1:6" ht="23">
      <c r="A28" s="14"/>
      <c r="B28" s="28" t="s">
        <v>33</v>
      </c>
      <c r="C28" s="3" t="s">
        <v>5</v>
      </c>
      <c r="D28" s="3">
        <v>47.22</v>
      </c>
      <c r="E28" s="3">
        <v>51.5</v>
      </c>
      <c r="F28" s="4">
        <f t="shared" ref="F28:F30" si="1">E28/D28</f>
        <v>1.0906395595086829</v>
      </c>
    </row>
    <row r="29" spans="1:6" ht="34.5">
      <c r="A29" s="14"/>
      <c r="B29" s="28" t="s">
        <v>35</v>
      </c>
      <c r="C29" s="3" t="s">
        <v>6</v>
      </c>
      <c r="D29" s="3">
        <v>14</v>
      </c>
      <c r="E29" s="3">
        <v>14</v>
      </c>
      <c r="F29" s="4">
        <f t="shared" si="1"/>
        <v>1</v>
      </c>
    </row>
    <row r="30" spans="1:6" ht="46">
      <c r="A30" s="14"/>
      <c r="B30" s="28" t="s">
        <v>36</v>
      </c>
      <c r="C30" s="3" t="s">
        <v>6</v>
      </c>
      <c r="D30" s="3">
        <v>4800</v>
      </c>
      <c r="E30" s="3">
        <v>4800</v>
      </c>
      <c r="F30" s="4">
        <f t="shared" si="1"/>
        <v>1</v>
      </c>
    </row>
    <row r="31" spans="1:6" ht="23">
      <c r="A31" s="14"/>
      <c r="B31" s="9" t="s">
        <v>30</v>
      </c>
      <c r="C31" s="3" t="s">
        <v>23</v>
      </c>
      <c r="D31" s="12">
        <v>9471.0516599999992</v>
      </c>
      <c r="E31" s="12">
        <v>9470.0039500000003</v>
      </c>
      <c r="F31" s="4">
        <f>E31/D31</f>
        <v>0.99988937764911323</v>
      </c>
    </row>
    <row r="32" spans="1:6" ht="23">
      <c r="A32" s="14"/>
      <c r="B32" s="9" t="s">
        <v>26</v>
      </c>
      <c r="C32" s="3" t="s">
        <v>15</v>
      </c>
      <c r="D32" s="10"/>
      <c r="E32" s="10"/>
      <c r="F32" s="5">
        <f>(F27+F28+F29+F30)/4</f>
        <v>1.0254376676549484</v>
      </c>
    </row>
    <row r="33" spans="1:6" ht="16.75" customHeight="1">
      <c r="A33" s="14"/>
      <c r="B33" s="9" t="s">
        <v>29</v>
      </c>
      <c r="C33" s="3" t="s">
        <v>15</v>
      </c>
      <c r="D33" s="10"/>
      <c r="E33" s="21">
        <f>F32*F31</f>
        <v>1.0253242313294646</v>
      </c>
      <c r="F33" s="3" t="s">
        <v>24</v>
      </c>
    </row>
    <row r="34" spans="1:6">
      <c r="A34" s="31" t="s">
        <v>72</v>
      </c>
      <c r="B34" s="40" t="s">
        <v>42</v>
      </c>
      <c r="C34" s="41"/>
      <c r="D34" s="41"/>
      <c r="E34" s="41"/>
      <c r="F34" s="42"/>
    </row>
    <row r="35" spans="1:6" ht="28.5" customHeight="1">
      <c r="A35" s="3"/>
      <c r="B35" s="9" t="s">
        <v>80</v>
      </c>
      <c r="C35" s="3" t="s">
        <v>5</v>
      </c>
      <c r="D35" s="3">
        <v>5.35</v>
      </c>
      <c r="E35" s="3">
        <v>5.35</v>
      </c>
      <c r="F35" s="15">
        <f>E35/D35</f>
        <v>1</v>
      </c>
    </row>
    <row r="36" spans="1:6" ht="27.75" customHeight="1">
      <c r="A36" s="3"/>
      <c r="B36" s="9" t="s">
        <v>30</v>
      </c>
      <c r="C36" s="3" t="s">
        <v>23</v>
      </c>
      <c r="D36" s="37">
        <v>25136.020520000002</v>
      </c>
      <c r="E36" s="37">
        <v>25097.020520000002</v>
      </c>
      <c r="F36" s="15">
        <f>E36/D36</f>
        <v>0.99844844175039682</v>
      </c>
    </row>
    <row r="37" spans="1:6" ht="23">
      <c r="A37" s="3"/>
      <c r="B37" s="9" t="s">
        <v>26</v>
      </c>
      <c r="C37" s="3" t="s">
        <v>15</v>
      </c>
      <c r="D37" s="10"/>
      <c r="E37" s="10"/>
      <c r="F37" s="15">
        <f>F35</f>
        <v>1</v>
      </c>
    </row>
    <row r="38" spans="1:6">
      <c r="A38" s="3"/>
      <c r="B38" s="9" t="s">
        <v>29</v>
      </c>
      <c r="C38" s="3" t="s">
        <v>15</v>
      </c>
      <c r="D38" s="10"/>
      <c r="E38" s="22">
        <f>F37*F36</f>
        <v>0.99844844175039682</v>
      </c>
      <c r="F38" s="3" t="s">
        <v>24</v>
      </c>
    </row>
    <row r="39" spans="1:6">
      <c r="A39" s="31" t="s">
        <v>73</v>
      </c>
      <c r="B39" s="40" t="s">
        <v>50</v>
      </c>
      <c r="C39" s="41"/>
      <c r="D39" s="41"/>
      <c r="E39" s="41"/>
      <c r="F39" s="42"/>
    </row>
    <row r="40" spans="1:6">
      <c r="A40" s="3"/>
      <c r="B40" s="26" t="s">
        <v>64</v>
      </c>
      <c r="C40" s="3" t="s">
        <v>9</v>
      </c>
      <c r="D40" s="3">
        <v>58</v>
      </c>
      <c r="E40" s="3">
        <v>68</v>
      </c>
      <c r="F40" s="5">
        <f>E40/D40</f>
        <v>1.1724137931034482</v>
      </c>
    </row>
    <row r="41" spans="1:6" ht="23">
      <c r="A41" s="3"/>
      <c r="B41" s="26" t="s">
        <v>100</v>
      </c>
      <c r="C41" s="3"/>
      <c r="D41" s="3">
        <v>4</v>
      </c>
      <c r="E41" s="3">
        <v>5</v>
      </c>
      <c r="F41" s="5">
        <f t="shared" ref="F41:F46" si="2">E41/D41</f>
        <v>1.25</v>
      </c>
    </row>
    <row r="42" spans="1:6" ht="23">
      <c r="A42" s="3"/>
      <c r="B42" s="9" t="s">
        <v>85</v>
      </c>
      <c r="C42" s="3" t="s">
        <v>8</v>
      </c>
      <c r="D42" s="3">
        <v>7</v>
      </c>
      <c r="E42" s="3">
        <v>8</v>
      </c>
      <c r="F42" s="5">
        <f t="shared" si="2"/>
        <v>1.1428571428571428</v>
      </c>
    </row>
    <row r="43" spans="1:6" ht="37.5" customHeight="1">
      <c r="A43" s="3"/>
      <c r="B43" s="9" t="s">
        <v>84</v>
      </c>
      <c r="C43" s="3" t="s">
        <v>8</v>
      </c>
      <c r="D43" s="3">
        <v>1</v>
      </c>
      <c r="E43" s="3">
        <v>1</v>
      </c>
      <c r="F43" s="5">
        <f t="shared" si="2"/>
        <v>1</v>
      </c>
    </row>
    <row r="44" spans="1:6">
      <c r="A44" s="3"/>
      <c r="B44" s="9" t="s">
        <v>83</v>
      </c>
      <c r="C44" s="3" t="s">
        <v>8</v>
      </c>
      <c r="D44" s="3">
        <v>10</v>
      </c>
      <c r="E44" s="3">
        <v>12</v>
      </c>
      <c r="F44" s="5">
        <f t="shared" si="2"/>
        <v>1.2</v>
      </c>
    </row>
    <row r="45" spans="1:6">
      <c r="A45" s="3"/>
      <c r="B45" s="9" t="s">
        <v>82</v>
      </c>
      <c r="C45" s="3" t="s">
        <v>51</v>
      </c>
      <c r="D45" s="14">
        <v>9802</v>
      </c>
      <c r="E45" s="14">
        <v>10317.700000000001</v>
      </c>
      <c r="F45" s="5">
        <f t="shared" si="2"/>
        <v>1.0526117118955316</v>
      </c>
    </row>
    <row r="46" spans="1:6" ht="23">
      <c r="A46" s="3"/>
      <c r="B46" s="9" t="s">
        <v>81</v>
      </c>
      <c r="C46" s="3"/>
      <c r="D46" s="3">
        <v>1</v>
      </c>
      <c r="E46" s="3">
        <v>6</v>
      </c>
      <c r="F46" s="5">
        <f t="shared" si="2"/>
        <v>6</v>
      </c>
    </row>
    <row r="47" spans="1:6" ht="23">
      <c r="A47" s="3"/>
      <c r="B47" s="9" t="s">
        <v>30</v>
      </c>
      <c r="C47" s="3" t="s">
        <v>23</v>
      </c>
      <c r="D47" s="3">
        <v>2083.1846999999998</v>
      </c>
      <c r="E47" s="3">
        <v>2083.1846999999998</v>
      </c>
      <c r="F47" s="4">
        <f t="shared" ref="F47" si="3">E47/D47</f>
        <v>1</v>
      </c>
    </row>
    <row r="48" spans="1:6" ht="23">
      <c r="A48" s="3"/>
      <c r="B48" s="9" t="s">
        <v>26</v>
      </c>
      <c r="C48" s="3" t="s">
        <v>15</v>
      </c>
      <c r="D48" s="3"/>
      <c r="E48" s="3"/>
      <c r="F48" s="4">
        <f>(F42+F43+F44+F45+F40+F46+F41)/7</f>
        <v>1.8311260925508748</v>
      </c>
    </row>
    <row r="49" spans="1:6">
      <c r="A49" s="3"/>
      <c r="B49" s="9" t="s">
        <v>29</v>
      </c>
      <c r="C49" s="3" t="s">
        <v>15</v>
      </c>
      <c r="D49" s="3"/>
      <c r="E49" s="20">
        <f>F48</f>
        <v>1.8311260925508748</v>
      </c>
      <c r="F49" s="3" t="s">
        <v>103</v>
      </c>
    </row>
    <row r="50" spans="1:6">
      <c r="A50" s="36" t="s">
        <v>74</v>
      </c>
      <c r="B50" s="40" t="s">
        <v>52</v>
      </c>
      <c r="C50" s="41"/>
      <c r="D50" s="41"/>
      <c r="E50" s="41"/>
      <c r="F50" s="42"/>
    </row>
    <row r="51" spans="1:6" ht="23">
      <c r="A51" s="3"/>
      <c r="B51" s="9" t="s">
        <v>11</v>
      </c>
      <c r="C51" s="3" t="s">
        <v>5</v>
      </c>
      <c r="D51" s="3">
        <v>97</v>
      </c>
      <c r="E51" s="3">
        <v>100</v>
      </c>
      <c r="F51" s="5">
        <f>E51/D51</f>
        <v>1.0309278350515463</v>
      </c>
    </row>
    <row r="52" spans="1:6" ht="46">
      <c r="A52" s="3"/>
      <c r="B52" s="9" t="s">
        <v>12</v>
      </c>
      <c r="C52" s="3" t="s">
        <v>5</v>
      </c>
      <c r="D52" s="3">
        <v>100</v>
      </c>
      <c r="E52" s="3">
        <v>100</v>
      </c>
      <c r="F52" s="5">
        <f t="shared" ref="F52:F54" si="4">E52/D52</f>
        <v>1</v>
      </c>
    </row>
    <row r="53" spans="1:6" ht="34.5">
      <c r="A53" s="3"/>
      <c r="B53" s="9" t="s">
        <v>13</v>
      </c>
      <c r="C53" s="3" t="s">
        <v>5</v>
      </c>
      <c r="D53" s="3">
        <v>1.74</v>
      </c>
      <c r="E53" s="3">
        <v>1.74</v>
      </c>
      <c r="F53" s="5">
        <f t="shared" si="4"/>
        <v>1</v>
      </c>
    </row>
    <row r="54" spans="1:6" ht="34.5">
      <c r="A54" s="3"/>
      <c r="B54" s="9" t="s">
        <v>14</v>
      </c>
      <c r="C54" s="3" t="s">
        <v>5</v>
      </c>
      <c r="D54" s="3">
        <v>100</v>
      </c>
      <c r="E54" s="3">
        <v>66.7</v>
      </c>
      <c r="F54" s="5">
        <f t="shared" si="4"/>
        <v>0.66700000000000004</v>
      </c>
    </row>
    <row r="55" spans="1:6" ht="23">
      <c r="A55" s="3"/>
      <c r="B55" s="9" t="s">
        <v>30</v>
      </c>
      <c r="C55" s="3" t="s">
        <v>23</v>
      </c>
      <c r="D55" s="4">
        <v>1124019.3495099999</v>
      </c>
      <c r="E55" s="4">
        <v>1112794.4858099998</v>
      </c>
      <c r="F55" s="5">
        <f>E55/D55</f>
        <v>0.99001363837295731</v>
      </c>
    </row>
    <row r="56" spans="1:6" ht="23">
      <c r="A56" s="3"/>
      <c r="B56" s="9" t="s">
        <v>26</v>
      </c>
      <c r="C56" s="3" t="s">
        <v>15</v>
      </c>
      <c r="D56" s="3"/>
      <c r="E56" s="3"/>
      <c r="F56" s="5">
        <f>(F53+F54+F52+F51)/4</f>
        <v>0.92448195876288652</v>
      </c>
    </row>
    <row r="57" spans="1:6">
      <c r="A57" s="3"/>
      <c r="B57" s="9" t="s">
        <v>29</v>
      </c>
      <c r="C57" s="3" t="s">
        <v>15</v>
      </c>
      <c r="D57" s="3"/>
      <c r="E57" s="13">
        <f>F56*F55</f>
        <v>0.91524974760500355</v>
      </c>
      <c r="F57" s="3" t="s">
        <v>24</v>
      </c>
    </row>
    <row r="58" spans="1:6">
      <c r="A58" s="31" t="s">
        <v>75</v>
      </c>
      <c r="B58" s="40" t="s">
        <v>43</v>
      </c>
      <c r="C58" s="41"/>
      <c r="D58" s="41"/>
      <c r="E58" s="41"/>
      <c r="F58" s="42"/>
    </row>
    <row r="59" spans="1:6" ht="23">
      <c r="A59" s="3"/>
      <c r="B59" s="9" t="s">
        <v>16</v>
      </c>
      <c r="C59" s="3" t="s">
        <v>10</v>
      </c>
      <c r="D59" s="3">
        <v>3071</v>
      </c>
      <c r="E59" s="3">
        <v>4092</v>
      </c>
      <c r="F59" s="4">
        <f>E59/D59</f>
        <v>1.3324649951155976</v>
      </c>
    </row>
    <row r="60" spans="1:6" ht="23">
      <c r="A60" s="3"/>
      <c r="B60" s="9" t="s">
        <v>53</v>
      </c>
      <c r="C60" s="3" t="s">
        <v>49</v>
      </c>
      <c r="D60" s="3">
        <v>0</v>
      </c>
      <c r="E60" s="3">
        <v>0</v>
      </c>
      <c r="F60" s="3">
        <v>1</v>
      </c>
    </row>
    <row r="61" spans="1:6" ht="35.25" customHeight="1">
      <c r="A61" s="3"/>
      <c r="B61" s="9" t="s">
        <v>20</v>
      </c>
      <c r="C61" s="3" t="s">
        <v>5</v>
      </c>
      <c r="D61" s="3">
        <v>0</v>
      </c>
      <c r="E61" s="3">
        <v>0</v>
      </c>
      <c r="F61" s="4">
        <v>1</v>
      </c>
    </row>
    <row r="62" spans="1:6" ht="42" customHeight="1">
      <c r="A62" s="3"/>
      <c r="B62" s="9" t="s">
        <v>17</v>
      </c>
      <c r="C62" s="3" t="s">
        <v>5</v>
      </c>
      <c r="D62" s="3">
        <v>0</v>
      </c>
      <c r="E62" s="3">
        <v>0</v>
      </c>
      <c r="F62" s="4">
        <v>1</v>
      </c>
    </row>
    <row r="63" spans="1:6" ht="57.5">
      <c r="A63" s="3"/>
      <c r="B63" s="9" t="s">
        <v>18</v>
      </c>
      <c r="C63" s="3" t="s">
        <v>5</v>
      </c>
      <c r="D63" s="3" t="s">
        <v>101</v>
      </c>
      <c r="E63" s="3">
        <v>0</v>
      </c>
      <c r="F63" s="3">
        <v>1</v>
      </c>
    </row>
    <row r="64" spans="1:6" ht="23">
      <c r="A64" s="3"/>
      <c r="B64" s="9" t="s">
        <v>19</v>
      </c>
      <c r="C64" s="3" t="s">
        <v>5</v>
      </c>
      <c r="D64" s="3" t="s">
        <v>102</v>
      </c>
      <c r="E64" s="3">
        <v>78</v>
      </c>
      <c r="F64" s="4">
        <v>1</v>
      </c>
    </row>
    <row r="65" spans="1:6" ht="33" customHeight="1">
      <c r="A65" s="3"/>
      <c r="B65" s="9" t="s">
        <v>30</v>
      </c>
      <c r="C65" s="3" t="s">
        <v>23</v>
      </c>
      <c r="D65" s="4">
        <v>45514.981780000002</v>
      </c>
      <c r="E65" s="4">
        <v>45509.326139999997</v>
      </c>
      <c r="F65" s="16">
        <f>E65/D65</f>
        <v>0.99987574113448308</v>
      </c>
    </row>
    <row r="66" spans="1:6" ht="23">
      <c r="A66" s="3"/>
      <c r="B66" s="9" t="s">
        <v>26</v>
      </c>
      <c r="C66" s="3" t="s">
        <v>15</v>
      </c>
      <c r="D66" s="3"/>
      <c r="E66" s="3"/>
      <c r="F66" s="4">
        <f>(F59+F60+F61+F62+F63+F64)/6</f>
        <v>1.0554108325192664</v>
      </c>
    </row>
    <row r="67" spans="1:6">
      <c r="A67" s="3"/>
      <c r="B67" s="9" t="s">
        <v>29</v>
      </c>
      <c r="C67" s="3" t="s">
        <v>15</v>
      </c>
      <c r="D67" s="3"/>
      <c r="E67" s="23">
        <f>F66*F65</f>
        <v>1.0552796883665632</v>
      </c>
      <c r="F67" s="3" t="s">
        <v>31</v>
      </c>
    </row>
    <row r="68" spans="1:6" ht="34.5" customHeight="1">
      <c r="A68" s="31">
        <v>9</v>
      </c>
      <c r="B68" s="39" t="s">
        <v>44</v>
      </c>
      <c r="C68" s="39"/>
      <c r="D68" s="39"/>
      <c r="E68" s="39"/>
      <c r="F68" s="39"/>
    </row>
    <row r="69" spans="1:6">
      <c r="A69" s="3"/>
      <c r="B69" s="9" t="s">
        <v>21</v>
      </c>
      <c r="C69" s="3" t="s">
        <v>5</v>
      </c>
      <c r="D69" s="3">
        <v>14</v>
      </c>
      <c r="E69" s="3">
        <v>14</v>
      </c>
      <c r="F69" s="3">
        <f>E69/D69</f>
        <v>1</v>
      </c>
    </row>
    <row r="70" spans="1:6">
      <c r="A70" s="3"/>
      <c r="B70" s="9" t="s">
        <v>46</v>
      </c>
      <c r="C70" s="3" t="s">
        <v>49</v>
      </c>
      <c r="D70" s="3">
        <v>2280</v>
      </c>
      <c r="E70" s="3">
        <v>2356</v>
      </c>
      <c r="F70" s="4">
        <f>E70/D70</f>
        <v>1.0333333333333334</v>
      </c>
    </row>
    <row r="71" spans="1:6" ht="23">
      <c r="A71" s="3"/>
      <c r="B71" s="9" t="s">
        <v>30</v>
      </c>
      <c r="C71" s="3" t="s">
        <v>23</v>
      </c>
      <c r="D71" s="4">
        <v>104696.43790999999</v>
      </c>
      <c r="E71" s="4">
        <v>104696.29091</v>
      </c>
      <c r="F71" s="4">
        <f>E71/D71</f>
        <v>0.99999859594077001</v>
      </c>
    </row>
    <row r="72" spans="1:6" ht="30" customHeight="1">
      <c r="A72" s="3"/>
      <c r="B72" s="9" t="s">
        <v>26</v>
      </c>
      <c r="C72" s="3" t="s">
        <v>15</v>
      </c>
      <c r="D72" s="3"/>
      <c r="E72" s="3"/>
      <c r="F72" s="4">
        <f>(F69+F70)/2</f>
        <v>1.0166666666666666</v>
      </c>
    </row>
    <row r="73" spans="1:6" ht="20.25" customHeight="1">
      <c r="A73" s="3"/>
      <c r="B73" s="9" t="s">
        <v>29</v>
      </c>
      <c r="C73" s="3" t="s">
        <v>15</v>
      </c>
      <c r="D73" s="3"/>
      <c r="E73" s="23">
        <f>F72*F71</f>
        <v>1.0166652392064495</v>
      </c>
      <c r="F73" s="3" t="s">
        <v>24</v>
      </c>
    </row>
    <row r="74" spans="1:6">
      <c r="A74" s="31" t="s">
        <v>76</v>
      </c>
      <c r="B74" s="40" t="s">
        <v>37</v>
      </c>
      <c r="C74" s="41"/>
      <c r="D74" s="41"/>
      <c r="E74" s="41"/>
      <c r="F74" s="42"/>
    </row>
    <row r="75" spans="1:6">
      <c r="A75" s="3"/>
      <c r="B75" s="25" t="s">
        <v>87</v>
      </c>
      <c r="C75" s="3" t="s">
        <v>8</v>
      </c>
      <c r="D75" s="3">
        <v>15</v>
      </c>
      <c r="E75" s="3">
        <v>15</v>
      </c>
      <c r="F75" s="5">
        <f>E75/D75</f>
        <v>1</v>
      </c>
    </row>
    <row r="76" spans="1:6" ht="36.5" customHeight="1">
      <c r="A76" s="3"/>
      <c r="B76" s="25" t="s">
        <v>88</v>
      </c>
      <c r="C76" s="3" t="s">
        <v>8</v>
      </c>
      <c r="D76" s="3">
        <v>8</v>
      </c>
      <c r="E76" s="3">
        <v>8</v>
      </c>
      <c r="F76" s="5">
        <f>E76/D76</f>
        <v>1</v>
      </c>
    </row>
    <row r="77" spans="1:6" ht="23" customHeight="1">
      <c r="A77" s="3"/>
      <c r="B77" s="25" t="s">
        <v>89</v>
      </c>
      <c r="C77" s="3" t="s">
        <v>8</v>
      </c>
      <c r="D77" s="3">
        <v>0</v>
      </c>
      <c r="E77" s="3">
        <v>0</v>
      </c>
      <c r="F77" s="5">
        <v>1</v>
      </c>
    </row>
    <row r="78" spans="1:6" ht="27.75" customHeight="1">
      <c r="A78" s="3"/>
      <c r="B78" s="25" t="s">
        <v>90</v>
      </c>
      <c r="C78" s="3" t="s">
        <v>8</v>
      </c>
      <c r="D78" s="3">
        <v>0</v>
      </c>
      <c r="E78" s="3">
        <v>0</v>
      </c>
      <c r="F78" s="5">
        <v>1</v>
      </c>
    </row>
    <row r="79" spans="1:6" ht="12" customHeight="1">
      <c r="A79" s="3"/>
      <c r="B79" s="25" t="s">
        <v>91</v>
      </c>
      <c r="C79" s="3" t="s">
        <v>49</v>
      </c>
      <c r="D79" s="3">
        <v>600</v>
      </c>
      <c r="E79" s="3">
        <v>600</v>
      </c>
      <c r="F79" s="5">
        <f>E79/D79</f>
        <v>1</v>
      </c>
    </row>
    <row r="80" spans="1:6" ht="27.5" customHeight="1">
      <c r="A80" s="3"/>
      <c r="B80" s="25" t="s">
        <v>92</v>
      </c>
      <c r="C80" s="3" t="s">
        <v>8</v>
      </c>
      <c r="D80" s="3">
        <v>8</v>
      </c>
      <c r="E80" s="3">
        <v>8</v>
      </c>
      <c r="F80" s="5">
        <f t="shared" ref="F80:F85" si="5">E80/D80</f>
        <v>1</v>
      </c>
    </row>
    <row r="81" spans="1:6" ht="23" customHeight="1">
      <c r="A81" s="3"/>
      <c r="B81" s="25" t="s">
        <v>93</v>
      </c>
      <c r="C81" s="3" t="s">
        <v>8</v>
      </c>
      <c r="D81" s="3">
        <v>8</v>
      </c>
      <c r="E81" s="3">
        <v>8</v>
      </c>
      <c r="F81" s="5">
        <f t="shared" si="5"/>
        <v>1</v>
      </c>
    </row>
    <row r="82" spans="1:6" ht="23.5" customHeight="1">
      <c r="A82" s="3"/>
      <c r="B82" s="25" t="s">
        <v>94</v>
      </c>
      <c r="C82" s="3" t="s">
        <v>8</v>
      </c>
      <c r="D82" s="3">
        <v>150</v>
      </c>
      <c r="E82" s="3">
        <v>150</v>
      </c>
      <c r="F82" s="5">
        <f t="shared" si="5"/>
        <v>1</v>
      </c>
    </row>
    <row r="83" spans="1:6" ht="41.25" customHeight="1">
      <c r="A83" s="3"/>
      <c r="B83" s="25" t="s">
        <v>95</v>
      </c>
      <c r="C83" s="3" t="s">
        <v>8</v>
      </c>
      <c r="D83" s="3">
        <v>4</v>
      </c>
      <c r="E83" s="3">
        <v>4</v>
      </c>
      <c r="F83" s="5">
        <f t="shared" si="5"/>
        <v>1</v>
      </c>
    </row>
    <row r="84" spans="1:6" ht="16" customHeight="1">
      <c r="A84" s="3"/>
      <c r="B84" s="25" t="s">
        <v>96</v>
      </c>
      <c r="C84" s="3" t="s">
        <v>8</v>
      </c>
      <c r="D84" s="3">
        <v>28</v>
      </c>
      <c r="E84" s="3">
        <v>28</v>
      </c>
      <c r="F84" s="5">
        <f t="shared" si="5"/>
        <v>1</v>
      </c>
    </row>
    <row r="85" spans="1:6" ht="23">
      <c r="A85" s="3"/>
      <c r="B85" s="9" t="s">
        <v>27</v>
      </c>
      <c r="C85" s="3" t="s">
        <v>23</v>
      </c>
      <c r="D85" s="3">
        <v>150</v>
      </c>
      <c r="E85" s="3">
        <v>150</v>
      </c>
      <c r="F85" s="5">
        <f t="shared" si="5"/>
        <v>1</v>
      </c>
    </row>
    <row r="86" spans="1:6" ht="23">
      <c r="A86" s="3"/>
      <c r="B86" s="9" t="s">
        <v>25</v>
      </c>
      <c r="C86" s="3" t="s">
        <v>15</v>
      </c>
      <c r="D86" s="3"/>
      <c r="E86" s="3"/>
      <c r="F86" s="5">
        <f>(F85+F84+F79+F75+F76+F77+F78)/7</f>
        <v>1</v>
      </c>
    </row>
    <row r="87" spans="1:6">
      <c r="A87" s="3"/>
      <c r="B87" s="9" t="s">
        <v>28</v>
      </c>
      <c r="C87" s="3" t="s">
        <v>15</v>
      </c>
      <c r="D87" s="3"/>
      <c r="E87" s="20">
        <f>F86*F85</f>
        <v>1</v>
      </c>
      <c r="F87" s="3" t="s">
        <v>24</v>
      </c>
    </row>
    <row r="88" spans="1:6">
      <c r="A88" s="31" t="s">
        <v>77</v>
      </c>
      <c r="B88" s="39" t="s">
        <v>54</v>
      </c>
      <c r="C88" s="39"/>
      <c r="D88" s="39"/>
      <c r="E88" s="39"/>
      <c r="F88" s="39"/>
    </row>
    <row r="89" spans="1:6">
      <c r="A89" s="3"/>
      <c r="B89" s="25" t="s">
        <v>55</v>
      </c>
      <c r="C89" s="3" t="s">
        <v>49</v>
      </c>
      <c r="D89" s="3">
        <v>1020</v>
      </c>
      <c r="E89" s="3">
        <v>896</v>
      </c>
      <c r="F89" s="5">
        <f>D89/E89</f>
        <v>1.1383928571428572</v>
      </c>
    </row>
    <row r="90" spans="1:6" ht="23">
      <c r="A90" s="3"/>
      <c r="B90" s="30" t="s">
        <v>56</v>
      </c>
      <c r="C90" s="10" t="s">
        <v>49</v>
      </c>
      <c r="D90" s="3">
        <v>4</v>
      </c>
      <c r="E90" s="3">
        <v>4</v>
      </c>
      <c r="F90" s="3">
        <f>E90/D90</f>
        <v>1</v>
      </c>
    </row>
    <row r="91" spans="1:6" ht="23">
      <c r="A91" s="3"/>
      <c r="B91" s="30" t="s">
        <v>97</v>
      </c>
      <c r="C91" s="10" t="s">
        <v>6</v>
      </c>
      <c r="D91" s="10">
        <v>29</v>
      </c>
      <c r="E91" s="10">
        <v>29</v>
      </c>
      <c r="F91" s="3">
        <f>E91/D91</f>
        <v>1</v>
      </c>
    </row>
    <row r="92" spans="1:6" ht="23">
      <c r="A92" s="3"/>
      <c r="B92" s="30" t="s">
        <v>57</v>
      </c>
      <c r="C92" s="10" t="s">
        <v>49</v>
      </c>
      <c r="D92" s="10">
        <v>6</v>
      </c>
      <c r="E92" s="10">
        <v>6</v>
      </c>
      <c r="F92" s="3">
        <v>1</v>
      </c>
    </row>
    <row r="93" spans="1:6">
      <c r="A93" s="3"/>
      <c r="B93" s="30" t="s">
        <v>58</v>
      </c>
      <c r="C93" s="10" t="s">
        <v>7</v>
      </c>
      <c r="D93" s="10">
        <v>124</v>
      </c>
      <c r="E93" s="10">
        <v>185</v>
      </c>
      <c r="F93" s="5">
        <f>E93/D93</f>
        <v>1.4919354838709677</v>
      </c>
    </row>
    <row r="94" spans="1:6" ht="37.5" customHeight="1">
      <c r="A94" s="3"/>
      <c r="B94" s="30" t="s">
        <v>59</v>
      </c>
      <c r="C94" s="10" t="s">
        <v>7</v>
      </c>
      <c r="D94" s="10">
        <v>400</v>
      </c>
      <c r="E94" s="10">
        <v>289</v>
      </c>
      <c r="F94" s="13">
        <f>E94/D94</f>
        <v>0.72250000000000003</v>
      </c>
    </row>
    <row r="95" spans="1:6" ht="23">
      <c r="A95" s="3"/>
      <c r="B95" s="30" t="s">
        <v>60</v>
      </c>
      <c r="C95" s="10" t="s">
        <v>49</v>
      </c>
      <c r="D95" s="10">
        <v>1</v>
      </c>
      <c r="E95" s="10">
        <v>1</v>
      </c>
      <c r="F95" s="3">
        <v>1</v>
      </c>
    </row>
    <row r="96" spans="1:6" ht="23">
      <c r="A96" s="3"/>
      <c r="B96" s="30" t="s">
        <v>98</v>
      </c>
      <c r="C96" s="10" t="s">
        <v>5</v>
      </c>
      <c r="D96" s="10">
        <v>100</v>
      </c>
      <c r="E96" s="10">
        <v>150</v>
      </c>
      <c r="F96" s="3">
        <v>1</v>
      </c>
    </row>
    <row r="97" spans="1:6">
      <c r="A97" s="3"/>
      <c r="B97" s="30" t="s">
        <v>61</v>
      </c>
      <c r="C97" s="10" t="s">
        <v>49</v>
      </c>
      <c r="D97" s="10">
        <v>1</v>
      </c>
      <c r="E97" s="10">
        <v>1</v>
      </c>
      <c r="F97" s="3">
        <v>1</v>
      </c>
    </row>
    <row r="98" spans="1:6">
      <c r="A98" s="3"/>
      <c r="B98" s="30"/>
      <c r="C98" s="10"/>
      <c r="D98" s="3">
        <v>100</v>
      </c>
      <c r="E98" s="3">
        <v>0</v>
      </c>
      <c r="F98" s="3"/>
    </row>
    <row r="99" spans="1:6" ht="23">
      <c r="A99" s="3"/>
      <c r="B99" s="9" t="s">
        <v>27</v>
      </c>
      <c r="C99" s="3" t="s">
        <v>23</v>
      </c>
      <c r="D99" s="52">
        <v>120.209</v>
      </c>
      <c r="E99" s="52">
        <v>120.209</v>
      </c>
      <c r="F99" s="3">
        <f>E99/D99</f>
        <v>1</v>
      </c>
    </row>
    <row r="100" spans="1:6" ht="23">
      <c r="A100" s="3"/>
      <c r="B100" s="9" t="s">
        <v>25</v>
      </c>
      <c r="C100" s="3" t="s">
        <v>15</v>
      </c>
      <c r="D100" s="3"/>
      <c r="E100" s="3"/>
      <c r="F100" s="5">
        <f>(F89+F90+F91+F92+F93+F94+F95+F96+F97+F98)/10</f>
        <v>0.93528283410138258</v>
      </c>
    </row>
    <row r="101" spans="1:6">
      <c r="A101" s="3"/>
      <c r="B101" s="9" t="s">
        <v>28</v>
      </c>
      <c r="C101" s="3" t="s">
        <v>15</v>
      </c>
      <c r="D101" s="3"/>
      <c r="E101" s="20">
        <f>F100*F99</f>
        <v>0.93528283410138258</v>
      </c>
      <c r="F101" s="3" t="s">
        <v>24</v>
      </c>
    </row>
    <row r="102" spans="1:6">
      <c r="A102" s="18"/>
      <c r="B102" s="18"/>
      <c r="C102" s="18"/>
      <c r="D102" s="17"/>
      <c r="E102" s="17"/>
      <c r="F102" s="18"/>
    </row>
    <row r="103" spans="1:6" ht="15" customHeight="1">
      <c r="A103" s="18"/>
      <c r="B103" s="48" t="s">
        <v>70</v>
      </c>
      <c r="C103" s="48"/>
      <c r="D103" s="48"/>
      <c r="E103" s="48"/>
      <c r="F103" s="48"/>
    </row>
    <row r="104" spans="1:6">
      <c r="A104" s="18"/>
      <c r="B104" s="18"/>
      <c r="C104" s="18"/>
      <c r="D104" s="18"/>
      <c r="E104" s="18"/>
      <c r="F104" s="18"/>
    </row>
    <row r="105" spans="1:6">
      <c r="A105" s="18"/>
      <c r="B105" s="35" t="s">
        <v>62</v>
      </c>
      <c r="C105" s="18"/>
      <c r="D105" s="18"/>
      <c r="E105" s="18"/>
      <c r="F105" s="18"/>
    </row>
    <row r="106" spans="1:6" ht="14" customHeight="1">
      <c r="A106" s="18"/>
      <c r="B106" s="48" t="s">
        <v>71</v>
      </c>
      <c r="C106" s="38" t="s">
        <v>86</v>
      </c>
      <c r="D106" s="38"/>
      <c r="E106" s="38"/>
      <c r="F106" s="38"/>
    </row>
    <row r="107" spans="1:6">
      <c r="B107" s="38"/>
      <c r="C107" s="38"/>
      <c r="D107" s="38"/>
      <c r="E107" s="38"/>
      <c r="F107" s="38"/>
    </row>
    <row r="108" spans="1:6">
      <c r="B108" s="38"/>
    </row>
    <row r="109" spans="1:6">
      <c r="B109" s="19"/>
      <c r="C109" s="19"/>
    </row>
    <row r="110" spans="1:6">
      <c r="B110" s="19"/>
      <c r="C110" s="19"/>
    </row>
    <row r="111" spans="1:6">
      <c r="B111" s="38" t="s">
        <v>63</v>
      </c>
      <c r="C111" s="38"/>
    </row>
    <row r="112" spans="1:6">
      <c r="B112" s="38" t="s">
        <v>22</v>
      </c>
      <c r="C112" s="38"/>
    </row>
    <row r="131" ht="12.75" customHeight="1"/>
  </sheetData>
  <mergeCells count="24">
    <mergeCell ref="A1:F1"/>
    <mergeCell ref="B74:F74"/>
    <mergeCell ref="B21:F21"/>
    <mergeCell ref="B15:F15"/>
    <mergeCell ref="B7:F7"/>
    <mergeCell ref="A3:F3"/>
    <mergeCell ref="A4:F4"/>
    <mergeCell ref="A5:A6"/>
    <mergeCell ref="B5:B6"/>
    <mergeCell ref="C5:C6"/>
    <mergeCell ref="D5:E5"/>
    <mergeCell ref="F5:F6"/>
    <mergeCell ref="B26:F26"/>
    <mergeCell ref="B111:C111"/>
    <mergeCell ref="B112:C112"/>
    <mergeCell ref="B68:F68"/>
    <mergeCell ref="B58:F58"/>
    <mergeCell ref="B34:F34"/>
    <mergeCell ref="B39:F39"/>
    <mergeCell ref="B50:F50"/>
    <mergeCell ref="B88:F88"/>
    <mergeCell ref="B106:B108"/>
    <mergeCell ref="B103:F103"/>
    <mergeCell ref="C106:F107"/>
  </mergeCells>
  <pageMargins left="0.39370078740157483" right="0.39370078740157483" top="0.35433070866141736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Пользователь Windows</cp:lastModifiedBy>
  <cp:lastPrinted>2024-03-25T09:07:04Z</cp:lastPrinted>
  <dcterms:created xsi:type="dcterms:W3CDTF">2007-07-17T01:27:34Z</dcterms:created>
  <dcterms:modified xsi:type="dcterms:W3CDTF">2024-03-28T07:17:24Z</dcterms:modified>
</cp:coreProperties>
</file>