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8876" windowHeight="10152" activeTab="2"/>
  </bookViews>
  <sheets>
    <sheet name="2025 год" sheetId="3" r:id="rId1"/>
    <sheet name="2024 год" sheetId="2" r:id="rId2"/>
    <sheet name="2023 год" sheetId="1" r:id="rId3"/>
  </sheets>
  <calcPr calcId="125725"/>
</workbook>
</file>

<file path=xl/calcChain.xml><?xml version="1.0" encoding="utf-8"?>
<calcChain xmlns="http://schemas.openxmlformats.org/spreadsheetml/2006/main">
  <c r="L13" i="3"/>
  <c r="L13" i="2"/>
  <c r="L13" i="1"/>
  <c r="G11" i="3" l="1"/>
  <c r="F13"/>
  <c r="F13" i="2"/>
  <c r="E13" i="3"/>
  <c r="D13"/>
  <c r="C13"/>
  <c r="G12"/>
  <c r="G10"/>
  <c r="G9"/>
  <c r="G8"/>
  <c r="E13" i="2"/>
  <c r="D13"/>
  <c r="C13"/>
  <c r="G12"/>
  <c r="G11"/>
  <c r="I11" s="1"/>
  <c r="G10"/>
  <c r="G9"/>
  <c r="G8"/>
  <c r="G7"/>
  <c r="G12" i="1"/>
  <c r="G8"/>
  <c r="G9"/>
  <c r="G10"/>
  <c r="G11"/>
  <c r="G7"/>
  <c r="I8" i="2" l="1"/>
  <c r="I10"/>
  <c r="I12"/>
  <c r="I11" i="3"/>
  <c r="G7"/>
  <c r="I7" s="1"/>
  <c r="I9"/>
  <c r="I8"/>
  <c r="I10"/>
  <c r="I12"/>
  <c r="I7" i="2"/>
  <c r="I9"/>
  <c r="I11" i="1"/>
  <c r="I10"/>
  <c r="I9"/>
  <c r="I8"/>
  <c r="I7"/>
  <c r="I12"/>
  <c r="I13" i="3" l="1"/>
  <c r="J9" s="1"/>
  <c r="K9" s="1"/>
  <c r="I13" i="2"/>
  <c r="J10" s="1"/>
  <c r="K10" s="1"/>
  <c r="I13" i="1"/>
  <c r="J9" s="1"/>
  <c r="J8" i="3" l="1"/>
  <c r="K8" s="1"/>
  <c r="J7"/>
  <c r="K7" s="1"/>
  <c r="J12"/>
  <c r="K12" s="1"/>
  <c r="J11"/>
  <c r="K11" s="1"/>
  <c r="J10"/>
  <c r="K10" s="1"/>
  <c r="J12" i="2"/>
  <c r="K12" s="1"/>
  <c r="J11"/>
  <c r="K11" s="1"/>
  <c r="J9"/>
  <c r="K9" s="1"/>
  <c r="J8"/>
  <c r="K8" s="1"/>
  <c r="J7"/>
  <c r="K9" i="1"/>
  <c r="J10"/>
  <c r="K10" s="1"/>
  <c r="J11"/>
  <c r="K11" s="1"/>
  <c r="J8"/>
  <c r="K8" s="1"/>
  <c r="J12"/>
  <c r="K12" s="1"/>
  <c r="J7"/>
  <c r="K7" s="1"/>
  <c r="J13" i="2" l="1"/>
  <c r="J13" i="3"/>
  <c r="K7" i="2"/>
  <c r="J13" i="1"/>
  <c r="F13"/>
  <c r="E13"/>
  <c r="D13"/>
  <c r="C13"/>
</calcChain>
</file>

<file path=xl/sharedStrings.xml><?xml version="1.0" encoding="utf-8"?>
<sst xmlns="http://schemas.openxmlformats.org/spreadsheetml/2006/main" count="64" uniqueCount="24">
  <si>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</si>
  <si>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</si>
  <si>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</si>
  <si>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</si>
  <si>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</si>
  <si>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</si>
  <si>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Налоговые и неналоговые доходы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</si>
  <si>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</si>
  <si>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</si>
  <si>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</si>
  <si>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</si>
  <si>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</si>
  <si>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</si>
  <si>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</si>
  <si>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Березовкий п/с</t>
  </si>
  <si>
    <t>Бархатовский с/с</t>
  </si>
  <si>
    <t>Вознесенский с/с</t>
  </si>
  <si>
    <t>Есаульский с/с</t>
  </si>
  <si>
    <t>Зыковский с/с</t>
  </si>
  <si>
    <t>Маганский с/с</t>
  </si>
  <si>
    <t>Распределение дотаций на выравнивание бюджетной обеспеченности поселений за счет средств краевого бюджета на 2023 год</t>
  </si>
  <si>
    <t>Распределение дотаций на выравнивание бюджетной обеспеченности поселений за счет средств краевого бюджета на 2024 год</t>
  </si>
  <si>
    <t>Распределение дотаций на выравнивание бюджетной обеспеченности поселений за счет средств краевого бюджета на 2025 год</t>
  </si>
  <si>
    <t>край</t>
  </si>
</sst>
</file>

<file path=xl/styles.xml><?xml version="1.0" encoding="utf-8"?>
<styleSheet xmlns="http://schemas.openxmlformats.org/spreadsheetml/2006/main">
  <numFmts count="7">
    <numFmt numFmtId="41" formatCode="_-* #,##0\ _₽_-;\-* #,##0\ _₽_-;_-* &quot;-&quot;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\ _₽_-;\-* #,##0\ _₽_-;_-* &quot;-&quot;?\ _₽_-;_-@_-"/>
    <numFmt numFmtId="167" formatCode="_-* #,##0.0_р_._-;\-* #,##0.0_р_._-;_-* &quot;-&quot;??_р_._-;_-@_-"/>
    <numFmt numFmtId="168" formatCode="_-* #,##0.0\ _₽_-;\-* #,##0.0\ _₽_-;_-* &quot;-&quot;?\ _₽_-;_-@_-"/>
    <numFmt numFmtId="169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3" fontId="1" fillId="3" borderId="12" xfId="0" applyNumberFormat="1" applyFont="1" applyFill="1" applyBorder="1" applyAlignment="1">
      <alignment wrapText="1"/>
    </xf>
    <xf numFmtId="3" fontId="1" fillId="3" borderId="13" xfId="0" applyNumberFormat="1" applyFont="1" applyFill="1" applyBorder="1" applyAlignment="1">
      <alignment wrapText="1"/>
    </xf>
    <xf numFmtId="3" fontId="2" fillId="3" borderId="16" xfId="0" applyNumberFormat="1" applyFont="1" applyFill="1" applyBorder="1" applyAlignment="1">
      <alignment wrapText="1"/>
    </xf>
    <xf numFmtId="3" fontId="2" fillId="3" borderId="17" xfId="0" applyNumberFormat="1" applyFont="1" applyFill="1" applyBorder="1" applyAlignment="1">
      <alignment wrapText="1"/>
    </xf>
    <xf numFmtId="3" fontId="2" fillId="3" borderId="8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4" fontId="1" fillId="0" borderId="13" xfId="0" applyNumberFormat="1" applyFont="1" applyFill="1" applyBorder="1" applyAlignment="1">
      <alignment wrapText="1"/>
    </xf>
    <xf numFmtId="2" fontId="1" fillId="0" borderId="13" xfId="0" applyNumberFormat="1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2" fontId="2" fillId="0" borderId="8" xfId="0" applyNumberFormat="1" applyFont="1" applyFill="1" applyBorder="1" applyAlignment="1">
      <alignment wrapText="1"/>
    </xf>
    <xf numFmtId="4" fontId="2" fillId="0" borderId="8" xfId="0" applyNumberFormat="1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3" fontId="2" fillId="4" borderId="8" xfId="0" applyNumberFormat="1" applyFont="1" applyFill="1" applyBorder="1" applyAlignment="1">
      <alignment wrapText="1"/>
    </xf>
    <xf numFmtId="3" fontId="2" fillId="4" borderId="9" xfId="0" applyNumberFormat="1" applyFont="1" applyFill="1" applyBorder="1" applyAlignment="1">
      <alignment wrapText="1"/>
    </xf>
    <xf numFmtId="3" fontId="1" fillId="3" borderId="5" xfId="0" applyNumberFormat="1" applyFont="1" applyFill="1" applyBorder="1" applyAlignment="1">
      <alignment wrapText="1"/>
    </xf>
    <xf numFmtId="4" fontId="1" fillId="0" borderId="5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/>
    <xf numFmtId="164" fontId="2" fillId="4" borderId="9" xfId="1" applyFont="1" applyFill="1" applyBorder="1" applyAlignment="1">
      <alignment wrapText="1"/>
    </xf>
    <xf numFmtId="1" fontId="0" fillId="0" borderId="0" xfId="0" applyNumberFormat="1"/>
    <xf numFmtId="166" fontId="2" fillId="4" borderId="9" xfId="0" applyNumberFormat="1" applyFont="1" applyFill="1" applyBorder="1" applyAlignment="1">
      <alignment wrapText="1"/>
    </xf>
    <xf numFmtId="41" fontId="1" fillId="2" borderId="6" xfId="0" applyNumberFormat="1" applyFont="1" applyFill="1" applyBorder="1" applyAlignment="1">
      <alignment wrapText="1"/>
    </xf>
    <xf numFmtId="41" fontId="1" fillId="2" borderId="3" xfId="0" applyNumberFormat="1" applyFont="1" applyFill="1" applyBorder="1" applyAlignment="1">
      <alignment wrapText="1"/>
    </xf>
    <xf numFmtId="41" fontId="1" fillId="2" borderId="11" xfId="0" applyNumberFormat="1" applyFont="1" applyFill="1" applyBorder="1" applyAlignment="1">
      <alignment wrapText="1"/>
    </xf>
    <xf numFmtId="41" fontId="2" fillId="4" borderId="9" xfId="0" applyNumberFormat="1" applyFont="1" applyFill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165" fontId="1" fillId="0" borderId="0" xfId="0" applyNumberFormat="1" applyFont="1" applyAlignment="1">
      <alignment wrapText="1"/>
    </xf>
    <xf numFmtId="167" fontId="1" fillId="2" borderId="6" xfId="1" applyNumberFormat="1" applyFont="1" applyFill="1" applyBorder="1" applyAlignment="1">
      <alignment wrapText="1"/>
    </xf>
    <xf numFmtId="167" fontId="1" fillId="2" borderId="3" xfId="1" applyNumberFormat="1" applyFont="1" applyFill="1" applyBorder="1" applyAlignment="1">
      <alignment wrapText="1"/>
    </xf>
    <xf numFmtId="167" fontId="1" fillId="2" borderId="11" xfId="1" applyNumberFormat="1" applyFont="1" applyFill="1" applyBorder="1" applyAlignment="1">
      <alignment wrapText="1"/>
    </xf>
    <xf numFmtId="169" fontId="1" fillId="3" borderId="5" xfId="0" applyNumberFormat="1" applyFont="1" applyFill="1" applyBorder="1" applyAlignment="1">
      <alignment wrapText="1"/>
    </xf>
    <xf numFmtId="169" fontId="2" fillId="3" borderId="8" xfId="0" applyNumberFormat="1" applyFont="1" applyFill="1" applyBorder="1" applyAlignment="1">
      <alignment wrapText="1"/>
    </xf>
    <xf numFmtId="168" fontId="1" fillId="0" borderId="0" xfId="0" applyNumberFormat="1" applyFont="1" applyBorder="1" applyAlignment="1">
      <alignment wrapText="1"/>
    </xf>
    <xf numFmtId="166" fontId="1" fillId="2" borderId="3" xfId="0" applyNumberFormat="1" applyFont="1" applyFill="1" applyBorder="1" applyAlignment="1">
      <alignment wrapText="1"/>
    </xf>
    <xf numFmtId="166" fontId="1" fillId="2" borderId="6" xfId="0" applyNumberFormat="1" applyFont="1" applyFill="1" applyBorder="1" applyAlignment="1">
      <alignment wrapText="1"/>
    </xf>
    <xf numFmtId="166" fontId="1" fillId="2" borderId="11" xfId="0" applyNumberFormat="1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" fillId="0" borderId="1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166" fontId="0" fillId="0" borderId="0" xfId="0" applyNumberFormat="1"/>
    <xf numFmtId="166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CC99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7" sqref="L7:L11"/>
    </sheetView>
  </sheetViews>
  <sheetFormatPr defaultRowHeight="14.4"/>
  <cols>
    <col min="1" max="1" width="5.33203125" customWidth="1"/>
    <col min="2" max="2" width="16.6640625" customWidth="1"/>
    <col min="3" max="3" width="10.5546875" customWidth="1"/>
    <col min="4" max="4" width="10.44140625" customWidth="1"/>
    <col min="6" max="6" width="13.109375" customWidth="1"/>
    <col min="7" max="7" width="10.5546875" customWidth="1"/>
    <col min="8" max="8" width="24.44140625" customWidth="1"/>
    <col min="9" max="9" width="16.88671875" customWidth="1"/>
    <col min="10" max="10" width="11.109375" customWidth="1"/>
    <col min="11" max="11" width="15" customWidth="1"/>
    <col min="12" max="12" width="11.8867187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7.25" customHeight="1">
      <c r="A2" s="57" t="s">
        <v>22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ht="1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5" customHeight="1">
      <c r="A4" s="59" t="s">
        <v>5</v>
      </c>
      <c r="B4" s="61" t="s">
        <v>0</v>
      </c>
      <c r="C4" s="63" t="s">
        <v>1</v>
      </c>
      <c r="D4" s="63"/>
      <c r="E4" s="63"/>
      <c r="F4" s="64" t="s">
        <v>6</v>
      </c>
      <c r="G4" s="66" t="s">
        <v>9</v>
      </c>
      <c r="H4" s="66" t="s">
        <v>7</v>
      </c>
      <c r="I4" s="66" t="s">
        <v>10</v>
      </c>
      <c r="J4" s="66" t="s">
        <v>8</v>
      </c>
      <c r="K4" s="67" t="s">
        <v>11</v>
      </c>
    </row>
    <row r="5" spans="1:12" ht="75" customHeight="1">
      <c r="A5" s="60"/>
      <c r="B5" s="62"/>
      <c r="C5" s="36" t="s">
        <v>2</v>
      </c>
      <c r="D5" s="36" t="s">
        <v>3</v>
      </c>
      <c r="E5" s="36" t="s">
        <v>4</v>
      </c>
      <c r="F5" s="65"/>
      <c r="G5" s="65"/>
      <c r="H5" s="65"/>
      <c r="I5" s="65"/>
      <c r="J5" s="65"/>
      <c r="K5" s="68"/>
    </row>
    <row r="6" spans="1:12" ht="15" thickBot="1">
      <c r="A6" s="30">
        <v>1</v>
      </c>
      <c r="B6" s="31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</row>
    <row r="7" spans="1:12">
      <c r="A7" s="10">
        <v>1</v>
      </c>
      <c r="B7" s="38" t="s">
        <v>15</v>
      </c>
      <c r="C7" s="4">
        <v>3308</v>
      </c>
      <c r="D7" s="27"/>
      <c r="E7" s="4">
        <v>3308</v>
      </c>
      <c r="F7" s="51">
        <v>6733.2</v>
      </c>
      <c r="G7" s="28">
        <f>F7/C7</f>
        <v>2.0354292623941959</v>
      </c>
      <c r="H7" s="29">
        <v>1.27</v>
      </c>
      <c r="I7" s="28">
        <f>H7*C7/G7</f>
        <v>2064.0167052812926</v>
      </c>
      <c r="J7" s="28">
        <f t="shared" ref="J7:J12" si="0">I7/$I$13</f>
        <v>0.14645080068563859</v>
      </c>
      <c r="K7" s="42">
        <f t="shared" ref="K7:K12" si="1">J7*$K$13</f>
        <v>1344359.7699738881</v>
      </c>
      <c r="L7" s="71">
        <v>1344360</v>
      </c>
    </row>
    <row r="8" spans="1:12">
      <c r="A8" s="11">
        <v>2</v>
      </c>
      <c r="B8" s="38" t="s">
        <v>16</v>
      </c>
      <c r="C8" s="4">
        <v>1786</v>
      </c>
      <c r="D8" s="4"/>
      <c r="E8" s="4">
        <v>1786</v>
      </c>
      <c r="F8" s="51">
        <v>4444.3</v>
      </c>
      <c r="G8" s="12">
        <f t="shared" ref="G8:G12" si="2">F8/C8</f>
        <v>2.4884098544232924</v>
      </c>
      <c r="H8" s="13">
        <v>1.27</v>
      </c>
      <c r="I8" s="12">
        <f t="shared" ref="I8:I12" si="3">H8*C8/G8</f>
        <v>911.51383119951402</v>
      </c>
      <c r="J8" s="12">
        <f t="shared" si="0"/>
        <v>6.4675799412684518E-2</v>
      </c>
      <c r="K8" s="43">
        <f t="shared" si="1"/>
        <v>593697.96828867879</v>
      </c>
      <c r="L8" s="71">
        <v>593698</v>
      </c>
    </row>
    <row r="9" spans="1:12">
      <c r="A9" s="11">
        <v>3</v>
      </c>
      <c r="B9" s="38" t="s">
        <v>17</v>
      </c>
      <c r="C9" s="4">
        <v>5920</v>
      </c>
      <c r="D9" s="4"/>
      <c r="E9" s="4">
        <v>5920</v>
      </c>
      <c r="F9" s="51">
        <v>31359.3</v>
      </c>
      <c r="G9" s="12">
        <f t="shared" si="2"/>
        <v>5.2971790540540535</v>
      </c>
      <c r="H9" s="13">
        <v>1.27</v>
      </c>
      <c r="I9" s="12">
        <f t="shared" si="3"/>
        <v>1419.3214772013409</v>
      </c>
      <c r="J9" s="12">
        <f t="shared" si="0"/>
        <v>0.10070692075049441</v>
      </c>
      <c r="K9" s="43">
        <f t="shared" si="1"/>
        <v>924449.24972123851</v>
      </c>
      <c r="L9" s="71">
        <v>924449</v>
      </c>
    </row>
    <row r="10" spans="1:12">
      <c r="A10" s="11">
        <v>4</v>
      </c>
      <c r="B10" s="38" t="s">
        <v>18</v>
      </c>
      <c r="C10" s="4">
        <v>8683</v>
      </c>
      <c r="D10" s="4"/>
      <c r="E10" s="4">
        <v>8683</v>
      </c>
      <c r="F10" s="51">
        <v>22101.4</v>
      </c>
      <c r="G10" s="12">
        <f t="shared" si="2"/>
        <v>2.545364505355292</v>
      </c>
      <c r="H10" s="13">
        <v>1.27</v>
      </c>
      <c r="I10" s="12">
        <f t="shared" si="3"/>
        <v>4332.3500334820419</v>
      </c>
      <c r="J10" s="12">
        <f t="shared" si="0"/>
        <v>0.30739873840673648</v>
      </c>
      <c r="K10" s="43">
        <f t="shared" si="1"/>
        <v>2821797.4590784782</v>
      </c>
      <c r="L10" s="71">
        <v>2821797</v>
      </c>
    </row>
    <row r="11" spans="1:12">
      <c r="A11" s="11">
        <v>5</v>
      </c>
      <c r="B11" s="38" t="s">
        <v>19</v>
      </c>
      <c r="C11" s="4">
        <v>3414</v>
      </c>
      <c r="D11" s="4"/>
      <c r="E11" s="4">
        <v>3414</v>
      </c>
      <c r="F11" s="51">
        <v>7918</v>
      </c>
      <c r="G11" s="12">
        <f t="shared" si="2"/>
        <v>2.3192735793790273</v>
      </c>
      <c r="H11" s="13">
        <v>1.27</v>
      </c>
      <c r="I11" s="12">
        <f t="shared" si="3"/>
        <v>1869.4560394038899</v>
      </c>
      <c r="J11" s="12">
        <f t="shared" si="0"/>
        <v>0.1326458904701501</v>
      </c>
      <c r="K11" s="43">
        <f t="shared" si="1"/>
        <v>1217636.2161597898</v>
      </c>
      <c r="L11" s="71">
        <v>1217636</v>
      </c>
    </row>
    <row r="12" spans="1:12" ht="15" thickBot="1">
      <c r="A12" s="14">
        <v>7</v>
      </c>
      <c r="B12" s="37" t="s">
        <v>14</v>
      </c>
      <c r="C12" s="5">
        <v>20545</v>
      </c>
      <c r="D12" s="6">
        <v>20545</v>
      </c>
      <c r="E12" s="6">
        <v>0</v>
      </c>
      <c r="F12" s="51">
        <v>77251.3</v>
      </c>
      <c r="G12" s="15">
        <f t="shared" si="2"/>
        <v>3.7601022146507668</v>
      </c>
      <c r="H12" s="16">
        <v>0.64</v>
      </c>
      <c r="I12" s="15">
        <f t="shared" si="3"/>
        <v>3496.9262135394488</v>
      </c>
      <c r="J12" s="15">
        <f t="shared" si="0"/>
        <v>0.24812185027429604</v>
      </c>
      <c r="K12" s="44">
        <f t="shared" si="1"/>
        <v>2277659.3367779278</v>
      </c>
      <c r="L12" s="70">
        <v>2277660</v>
      </c>
    </row>
    <row r="13" spans="1:12" ht="30" customHeight="1" thickBot="1">
      <c r="A13" s="17">
        <v>8</v>
      </c>
      <c r="B13" s="18" t="s">
        <v>12</v>
      </c>
      <c r="C13" s="7">
        <f>SUM(C7:C12)</f>
        <v>43656</v>
      </c>
      <c r="D13" s="8">
        <f>SUM(D7:D12)</f>
        <v>20545</v>
      </c>
      <c r="E13" s="9">
        <f>SUM(E7:E12)</f>
        <v>23111</v>
      </c>
      <c r="F13" s="9">
        <f>SUM(F7:F12)</f>
        <v>149807.5</v>
      </c>
      <c r="G13" s="19"/>
      <c r="H13" s="20"/>
      <c r="I13" s="21">
        <f>SUM(I7:I12)</f>
        <v>14093.584300107526</v>
      </c>
      <c r="J13" s="21">
        <f>SUM(J7:J12)</f>
        <v>1.0000000000000002</v>
      </c>
      <c r="K13" s="45">
        <v>9179600</v>
      </c>
      <c r="L13" s="40">
        <f>SUM(L7:L12)</f>
        <v>9179600</v>
      </c>
    </row>
    <row r="14" spans="1:12" ht="43.5" customHeight="1" thickBot="1">
      <c r="A14" s="22">
        <v>9</v>
      </c>
      <c r="B14" s="19" t="s">
        <v>13</v>
      </c>
      <c r="C14" s="25">
        <v>2855899</v>
      </c>
      <c r="D14" s="26">
        <v>2217054</v>
      </c>
      <c r="E14" s="23"/>
      <c r="F14" s="23"/>
      <c r="G14" s="24"/>
      <c r="H14" s="24"/>
      <c r="I14" s="24"/>
      <c r="J14" s="24"/>
      <c r="K14" s="3"/>
    </row>
  </sheetData>
  <mergeCells count="10">
    <mergeCell ref="A2:K2"/>
    <mergeCell ref="A4:A5"/>
    <mergeCell ref="B4:B5"/>
    <mergeCell ref="C4:E4"/>
    <mergeCell ref="F4:F5"/>
    <mergeCell ref="G4:G5"/>
    <mergeCell ref="H4:H5"/>
    <mergeCell ref="I4:I5"/>
    <mergeCell ref="J4:J5"/>
    <mergeCell ref="K4:K5"/>
  </mergeCells>
  <pageMargins left="0.11811023622047245" right="0.11811023622047245" top="1.1417322834645669" bottom="0.15748031496062992" header="0.31496062992125984" footer="0.31496062992125984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7" sqref="L7:L13"/>
    </sheetView>
  </sheetViews>
  <sheetFormatPr defaultRowHeight="14.4"/>
  <cols>
    <col min="1" max="1" width="3.88671875" customWidth="1"/>
    <col min="2" max="2" width="20.5546875" customWidth="1"/>
    <col min="3" max="4" width="10.88671875" customWidth="1"/>
    <col min="6" max="6" width="12.88671875" customWidth="1"/>
    <col min="7" max="7" width="10.6640625" customWidth="1"/>
    <col min="8" max="8" width="24.33203125" customWidth="1"/>
    <col min="9" max="9" width="13.33203125" customWidth="1"/>
    <col min="10" max="10" width="12" customWidth="1"/>
    <col min="11" max="11" width="15.44140625" customWidth="1"/>
    <col min="12" max="12" width="11.6640625" bestFit="1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7.25" customHeight="1">
      <c r="A2" s="57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ht="1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5" customHeight="1">
      <c r="A4" s="59" t="s">
        <v>5</v>
      </c>
      <c r="B4" s="61" t="s">
        <v>0</v>
      </c>
      <c r="C4" s="63" t="s">
        <v>1</v>
      </c>
      <c r="D4" s="63"/>
      <c r="E4" s="63"/>
      <c r="F4" s="64" t="s">
        <v>6</v>
      </c>
      <c r="G4" s="66" t="s">
        <v>9</v>
      </c>
      <c r="H4" s="66" t="s">
        <v>7</v>
      </c>
      <c r="I4" s="66" t="s">
        <v>10</v>
      </c>
      <c r="J4" s="66" t="s">
        <v>8</v>
      </c>
      <c r="K4" s="67" t="s">
        <v>11</v>
      </c>
    </row>
    <row r="5" spans="1:12" ht="62.25" customHeight="1">
      <c r="A5" s="60"/>
      <c r="B5" s="62"/>
      <c r="C5" s="36" t="s">
        <v>2</v>
      </c>
      <c r="D5" s="36" t="s">
        <v>3</v>
      </c>
      <c r="E5" s="36" t="s">
        <v>4</v>
      </c>
      <c r="F5" s="65"/>
      <c r="G5" s="65"/>
      <c r="H5" s="65"/>
      <c r="I5" s="65"/>
      <c r="J5" s="65"/>
      <c r="K5" s="68"/>
    </row>
    <row r="6" spans="1:12" ht="15" thickBot="1">
      <c r="A6" s="30">
        <v>1</v>
      </c>
      <c r="B6" s="31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</row>
    <row r="7" spans="1:12">
      <c r="A7" s="10">
        <v>1</v>
      </c>
      <c r="B7" s="38" t="s">
        <v>15</v>
      </c>
      <c r="C7" s="4">
        <v>3308</v>
      </c>
      <c r="D7" s="27"/>
      <c r="E7" s="4">
        <v>3308</v>
      </c>
      <c r="F7" s="51">
        <v>6733.2</v>
      </c>
      <c r="G7" s="28">
        <f>F7/C7</f>
        <v>2.0354292623941959</v>
      </c>
      <c r="H7" s="29">
        <v>1.27</v>
      </c>
      <c r="I7" s="28">
        <f>H7*C7/G7</f>
        <v>2064.0167052812926</v>
      </c>
      <c r="J7" s="28">
        <f t="shared" ref="J7:J12" si="0">I7/$I$13</f>
        <v>0.14645080068563859</v>
      </c>
      <c r="K7" s="55">
        <f t="shared" ref="K7:K12" si="1">J7*$K$13</f>
        <v>1344359.7699738881</v>
      </c>
      <c r="L7">
        <v>1344360</v>
      </c>
    </row>
    <row r="8" spans="1:12">
      <c r="A8" s="11">
        <v>2</v>
      </c>
      <c r="B8" s="38" t="s">
        <v>16</v>
      </c>
      <c r="C8" s="4">
        <v>1786</v>
      </c>
      <c r="D8" s="4"/>
      <c r="E8" s="4">
        <v>1786</v>
      </c>
      <c r="F8" s="51">
        <v>4444.3</v>
      </c>
      <c r="G8" s="12">
        <f t="shared" ref="G8:G12" si="2">F8/C8</f>
        <v>2.4884098544232924</v>
      </c>
      <c r="H8" s="13">
        <v>1.27</v>
      </c>
      <c r="I8" s="12">
        <f t="shared" ref="I8:I12" si="3">H8*C8/G8</f>
        <v>911.51383119951402</v>
      </c>
      <c r="J8" s="12">
        <f t="shared" si="0"/>
        <v>6.4675799412684518E-2</v>
      </c>
      <c r="K8" s="54">
        <f t="shared" si="1"/>
        <v>593697.96828867879</v>
      </c>
      <c r="L8">
        <v>593698</v>
      </c>
    </row>
    <row r="9" spans="1:12">
      <c r="A9" s="11">
        <v>3</v>
      </c>
      <c r="B9" s="38" t="s">
        <v>17</v>
      </c>
      <c r="C9" s="4">
        <v>5920</v>
      </c>
      <c r="D9" s="4"/>
      <c r="E9" s="4">
        <v>5920</v>
      </c>
      <c r="F9" s="51">
        <v>31359.3</v>
      </c>
      <c r="G9" s="12">
        <f t="shared" si="2"/>
        <v>5.2971790540540535</v>
      </c>
      <c r="H9" s="13">
        <v>1.27</v>
      </c>
      <c r="I9" s="12">
        <f t="shared" si="3"/>
        <v>1419.3214772013409</v>
      </c>
      <c r="J9" s="12">
        <f t="shared" si="0"/>
        <v>0.10070692075049441</v>
      </c>
      <c r="K9" s="54">
        <f t="shared" si="1"/>
        <v>924449.24972123851</v>
      </c>
      <c r="L9">
        <v>924449</v>
      </c>
    </row>
    <row r="10" spans="1:12">
      <c r="A10" s="11">
        <v>4</v>
      </c>
      <c r="B10" s="38" t="s">
        <v>18</v>
      </c>
      <c r="C10" s="4">
        <v>8683</v>
      </c>
      <c r="D10" s="4"/>
      <c r="E10" s="4">
        <v>8683</v>
      </c>
      <c r="F10" s="51">
        <v>22101.4</v>
      </c>
      <c r="G10" s="12">
        <f t="shared" si="2"/>
        <v>2.545364505355292</v>
      </c>
      <c r="H10" s="13">
        <v>1.27</v>
      </c>
      <c r="I10" s="12">
        <f t="shared" si="3"/>
        <v>4332.3500334820419</v>
      </c>
      <c r="J10" s="12">
        <f t="shared" si="0"/>
        <v>0.30739873840673648</v>
      </c>
      <c r="K10" s="54">
        <f t="shared" si="1"/>
        <v>2821797.4590784782</v>
      </c>
      <c r="L10">
        <v>2821797</v>
      </c>
    </row>
    <row r="11" spans="1:12">
      <c r="A11" s="11">
        <v>5</v>
      </c>
      <c r="B11" s="38" t="s">
        <v>19</v>
      </c>
      <c r="C11" s="4">
        <v>3414</v>
      </c>
      <c r="D11" s="4"/>
      <c r="E11" s="4">
        <v>3414</v>
      </c>
      <c r="F11" s="51">
        <v>7918</v>
      </c>
      <c r="G11" s="12">
        <f t="shared" si="2"/>
        <v>2.3192735793790273</v>
      </c>
      <c r="H11" s="13">
        <v>1.27</v>
      </c>
      <c r="I11" s="12">
        <f t="shared" si="3"/>
        <v>1869.4560394038899</v>
      </c>
      <c r="J11" s="12">
        <f t="shared" si="0"/>
        <v>0.1326458904701501</v>
      </c>
      <c r="K11" s="54">
        <f t="shared" si="1"/>
        <v>1217636.2161597898</v>
      </c>
      <c r="L11">
        <v>1217636</v>
      </c>
    </row>
    <row r="12" spans="1:12" ht="15" thickBot="1">
      <c r="A12" s="14">
        <v>7</v>
      </c>
      <c r="B12" s="37" t="s">
        <v>14</v>
      </c>
      <c r="C12" s="5">
        <v>20545</v>
      </c>
      <c r="D12" s="6">
        <v>20545</v>
      </c>
      <c r="E12" s="6">
        <v>0</v>
      </c>
      <c r="F12" s="51">
        <v>77251.3</v>
      </c>
      <c r="G12" s="15">
        <f t="shared" si="2"/>
        <v>3.7601022146507668</v>
      </c>
      <c r="H12" s="16">
        <v>0.64</v>
      </c>
      <c r="I12" s="15">
        <f t="shared" si="3"/>
        <v>3496.9262135394488</v>
      </c>
      <c r="J12" s="15">
        <f t="shared" si="0"/>
        <v>0.24812185027429604</v>
      </c>
      <c r="K12" s="56">
        <f t="shared" si="1"/>
        <v>2277659.3367779278</v>
      </c>
      <c r="L12" s="69">
        <v>2277660</v>
      </c>
    </row>
    <row r="13" spans="1:12" ht="30.75" customHeight="1" thickBot="1">
      <c r="A13" s="17">
        <v>8</v>
      </c>
      <c r="B13" s="18" t="s">
        <v>12</v>
      </c>
      <c r="C13" s="7">
        <f>SUM(C7:C12)</f>
        <v>43656</v>
      </c>
      <c r="D13" s="8">
        <f>SUM(D7:D12)</f>
        <v>20545</v>
      </c>
      <c r="E13" s="9">
        <f>SUM(E7:E12)</f>
        <v>23111</v>
      </c>
      <c r="F13" s="9">
        <f>SUM(F7:F12)</f>
        <v>149807.5</v>
      </c>
      <c r="G13" s="19"/>
      <c r="H13" s="20"/>
      <c r="I13" s="21">
        <f>SUM(I7:I12)</f>
        <v>14093.584300107526</v>
      </c>
      <c r="J13" s="21">
        <f>SUM(J7:J12)</f>
        <v>1.0000000000000002</v>
      </c>
      <c r="K13" s="41">
        <v>9179600</v>
      </c>
      <c r="L13" s="40">
        <f>SUM(L7:L12)</f>
        <v>9179600</v>
      </c>
    </row>
    <row r="14" spans="1:12" ht="29.25" customHeight="1" thickBot="1">
      <c r="A14" s="22">
        <v>9</v>
      </c>
      <c r="B14" s="19" t="s">
        <v>13</v>
      </c>
      <c r="C14" s="25">
        <v>2855899</v>
      </c>
      <c r="D14" s="26">
        <v>2217054</v>
      </c>
      <c r="E14" s="23"/>
      <c r="F14" s="23"/>
      <c r="G14" s="24"/>
      <c r="H14" s="24"/>
      <c r="I14" s="24"/>
      <c r="J14" s="24"/>
      <c r="K14" s="53"/>
    </row>
  </sheetData>
  <mergeCells count="10">
    <mergeCell ref="A2:K2"/>
    <mergeCell ref="A4:A5"/>
    <mergeCell ref="B4:B5"/>
    <mergeCell ref="C4:E4"/>
    <mergeCell ref="F4:F5"/>
    <mergeCell ref="G4:G5"/>
    <mergeCell ref="H4:H5"/>
    <mergeCell ref="I4:I5"/>
    <mergeCell ref="J4:J5"/>
    <mergeCell ref="K4:K5"/>
  </mergeCells>
  <pageMargins left="0.11811023622047245" right="0.11811023622047245" top="1.1417322834645669" bottom="0.15748031496062992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14"/>
  <sheetViews>
    <sheetView tabSelected="1" workbookViewId="0">
      <selection activeCell="L6" sqref="L6"/>
    </sheetView>
  </sheetViews>
  <sheetFormatPr defaultColWidth="9.109375" defaultRowHeight="13.8"/>
  <cols>
    <col min="1" max="1" width="4.33203125" style="1" customWidth="1"/>
    <col min="2" max="2" width="16.6640625" style="1" customWidth="1"/>
    <col min="3" max="3" width="10.88671875" style="1" customWidth="1"/>
    <col min="4" max="4" width="11.33203125" style="1" customWidth="1"/>
    <col min="5" max="5" width="11" style="1" customWidth="1"/>
    <col min="6" max="6" width="14" style="1" customWidth="1"/>
    <col min="7" max="7" width="12.6640625" style="1" customWidth="1"/>
    <col min="8" max="8" width="21.5546875" style="1" customWidth="1"/>
    <col min="9" max="9" width="13.5546875" style="1" customWidth="1"/>
    <col min="10" max="10" width="11" style="1" customWidth="1"/>
    <col min="11" max="11" width="15.5546875" style="1" customWidth="1"/>
    <col min="12" max="12" width="15.6640625" style="1" customWidth="1"/>
    <col min="13" max="13" width="11.44140625" style="1" bestFit="1" customWidth="1"/>
    <col min="14" max="16384" width="9.109375" style="1"/>
  </cols>
  <sheetData>
    <row r="2" spans="1:13" ht="21.75" customHeight="1">
      <c r="A2" s="57" t="s">
        <v>20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3" ht="14.4" thickBot="1"/>
    <row r="4" spans="1:13" s="2" customFormat="1" ht="88.5" customHeight="1">
      <c r="A4" s="59" t="s">
        <v>5</v>
      </c>
      <c r="B4" s="61" t="s">
        <v>0</v>
      </c>
      <c r="C4" s="63" t="s">
        <v>1</v>
      </c>
      <c r="D4" s="63"/>
      <c r="E4" s="63"/>
      <c r="F4" s="64" t="s">
        <v>6</v>
      </c>
      <c r="G4" s="66" t="s">
        <v>9</v>
      </c>
      <c r="H4" s="66" t="s">
        <v>7</v>
      </c>
      <c r="I4" s="66" t="s">
        <v>10</v>
      </c>
      <c r="J4" s="66" t="s">
        <v>8</v>
      </c>
      <c r="K4" s="67" t="s">
        <v>11</v>
      </c>
    </row>
    <row r="5" spans="1:13">
      <c r="A5" s="60"/>
      <c r="B5" s="62"/>
      <c r="C5" s="36" t="s">
        <v>2</v>
      </c>
      <c r="D5" s="36" t="s">
        <v>3</v>
      </c>
      <c r="E5" s="36" t="s">
        <v>4</v>
      </c>
      <c r="F5" s="65"/>
      <c r="G5" s="65"/>
      <c r="H5" s="65"/>
      <c r="I5" s="65"/>
      <c r="J5" s="65"/>
      <c r="K5" s="68"/>
    </row>
    <row r="6" spans="1:13" ht="14.4" thickBot="1">
      <c r="A6" s="30">
        <v>1</v>
      </c>
      <c r="B6" s="31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  <c r="L6" s="1" t="s">
        <v>23</v>
      </c>
    </row>
    <row r="7" spans="1:13" ht="14.4">
      <c r="A7" s="10">
        <v>1</v>
      </c>
      <c r="B7" s="38" t="s">
        <v>15</v>
      </c>
      <c r="C7" s="4">
        <v>3308</v>
      </c>
      <c r="D7" s="27"/>
      <c r="E7" s="4">
        <v>3308</v>
      </c>
      <c r="F7" s="51">
        <v>6733.2</v>
      </c>
      <c r="G7" s="28">
        <f>F7/C7</f>
        <v>2.0354292623941959</v>
      </c>
      <c r="H7" s="29">
        <v>1.27</v>
      </c>
      <c r="I7" s="28">
        <f>H7*C7/G7</f>
        <v>2064.0167052812926</v>
      </c>
      <c r="J7" s="28">
        <f t="shared" ref="J7:J12" si="0">I7/$I$13</f>
        <v>0.14645080068563859</v>
      </c>
      <c r="K7" s="48">
        <f t="shared" ref="K7:K12" si="1">J7*$K$13</f>
        <v>1680449.7124673601</v>
      </c>
      <c r="L7" s="48">
        <v>1683.7</v>
      </c>
      <c r="M7" s="47"/>
    </row>
    <row r="8" spans="1:13" ht="14.4">
      <c r="A8" s="11">
        <v>2</v>
      </c>
      <c r="B8" s="38" t="s">
        <v>16</v>
      </c>
      <c r="C8" s="4">
        <v>1786</v>
      </c>
      <c r="D8" s="4"/>
      <c r="E8" s="4">
        <v>1786</v>
      </c>
      <c r="F8" s="51">
        <v>4444.3</v>
      </c>
      <c r="G8" s="12">
        <f t="shared" ref="G8:G12" si="2">F8/C8</f>
        <v>2.4884098544232924</v>
      </c>
      <c r="H8" s="13">
        <v>1.27</v>
      </c>
      <c r="I8" s="12">
        <f t="shared" ref="I8:I12" si="3">H8*C8/G8</f>
        <v>911.51383119951402</v>
      </c>
      <c r="J8" s="12">
        <f t="shared" si="0"/>
        <v>6.4675799412684518E-2</v>
      </c>
      <c r="K8" s="49">
        <f t="shared" si="1"/>
        <v>742122.46036084846</v>
      </c>
      <c r="L8" s="49">
        <v>743.6</v>
      </c>
    </row>
    <row r="9" spans="1:13" ht="14.4">
      <c r="A9" s="11">
        <v>3</v>
      </c>
      <c r="B9" s="38" t="s">
        <v>17</v>
      </c>
      <c r="C9" s="4">
        <v>5920</v>
      </c>
      <c r="D9" s="4"/>
      <c r="E9" s="4">
        <v>5920</v>
      </c>
      <c r="F9" s="51">
        <v>31359.3</v>
      </c>
      <c r="G9" s="12">
        <f t="shared" si="2"/>
        <v>5.2971790540540535</v>
      </c>
      <c r="H9" s="13">
        <v>1.27</v>
      </c>
      <c r="I9" s="12">
        <f t="shared" si="3"/>
        <v>1419.3214772013409</v>
      </c>
      <c r="J9" s="12">
        <f t="shared" si="0"/>
        <v>0.10070692075049441</v>
      </c>
      <c r="K9" s="49">
        <f t="shared" si="1"/>
        <v>1155561.562151548</v>
      </c>
      <c r="L9" s="49">
        <v>1157.8</v>
      </c>
    </row>
    <row r="10" spans="1:13" ht="14.4">
      <c r="A10" s="11">
        <v>4</v>
      </c>
      <c r="B10" s="38" t="s">
        <v>18</v>
      </c>
      <c r="C10" s="4">
        <v>8683</v>
      </c>
      <c r="D10" s="4"/>
      <c r="E10" s="4">
        <v>8683</v>
      </c>
      <c r="F10" s="51">
        <v>22101.4</v>
      </c>
      <c r="G10" s="12">
        <f t="shared" si="2"/>
        <v>2.545364505355292</v>
      </c>
      <c r="H10" s="13">
        <v>1.27</v>
      </c>
      <c r="I10" s="12">
        <f t="shared" si="3"/>
        <v>4332.3500334820419</v>
      </c>
      <c r="J10" s="12">
        <f t="shared" si="0"/>
        <v>0.30739873840673648</v>
      </c>
      <c r="K10" s="49">
        <f t="shared" si="1"/>
        <v>3527246.8238480976</v>
      </c>
      <c r="L10" s="49">
        <v>3534.1</v>
      </c>
    </row>
    <row r="11" spans="1:13" ht="14.4">
      <c r="A11" s="11">
        <v>5</v>
      </c>
      <c r="B11" s="38" t="s">
        <v>19</v>
      </c>
      <c r="C11" s="4">
        <v>3414</v>
      </c>
      <c r="D11" s="4"/>
      <c r="E11" s="4">
        <v>3414</v>
      </c>
      <c r="F11" s="51">
        <v>7918</v>
      </c>
      <c r="G11" s="12">
        <f t="shared" si="2"/>
        <v>2.3192735793790273</v>
      </c>
      <c r="H11" s="13">
        <v>1.27</v>
      </c>
      <c r="I11" s="12">
        <f t="shared" si="3"/>
        <v>1869.4560394038899</v>
      </c>
      <c r="J11" s="12">
        <f t="shared" si="0"/>
        <v>0.1326458904701501</v>
      </c>
      <c r="K11" s="49">
        <f t="shared" si="1"/>
        <v>1522045.2701997373</v>
      </c>
      <c r="L11" s="49">
        <v>1525</v>
      </c>
    </row>
    <row r="12" spans="1:13" ht="15" thickBot="1">
      <c r="A12" s="14">
        <v>7</v>
      </c>
      <c r="B12" s="37" t="s">
        <v>14</v>
      </c>
      <c r="C12" s="5">
        <v>20545</v>
      </c>
      <c r="D12" s="6">
        <v>20545</v>
      </c>
      <c r="E12" s="6">
        <v>0</v>
      </c>
      <c r="F12" s="51">
        <v>77251.3</v>
      </c>
      <c r="G12" s="15">
        <f t="shared" si="2"/>
        <v>3.7601022146507668</v>
      </c>
      <c r="H12" s="16">
        <v>0.64</v>
      </c>
      <c r="I12" s="15">
        <f t="shared" si="3"/>
        <v>3496.9262135394488</v>
      </c>
      <c r="J12" s="15">
        <f t="shared" si="0"/>
        <v>0.24812185027429604</v>
      </c>
      <c r="K12" s="50">
        <f t="shared" si="1"/>
        <v>2847074.1709724097</v>
      </c>
      <c r="L12" s="50">
        <v>2830.3</v>
      </c>
    </row>
    <row r="13" spans="1:13" ht="30.75" customHeight="1" thickBot="1">
      <c r="A13" s="17">
        <v>8</v>
      </c>
      <c r="B13" s="18" t="s">
        <v>12</v>
      </c>
      <c r="C13" s="7">
        <f>SUM(C7:C12)</f>
        <v>43656</v>
      </c>
      <c r="D13" s="8">
        <f>SUM(D7:D12)</f>
        <v>20545</v>
      </c>
      <c r="E13" s="9">
        <f>SUM(E7:E12)</f>
        <v>23111</v>
      </c>
      <c r="F13" s="52">
        <f>SUM(F7:F12)</f>
        <v>149807.5</v>
      </c>
      <c r="G13" s="19"/>
      <c r="H13" s="20"/>
      <c r="I13" s="21">
        <f>SUM(I7:I12)</f>
        <v>14093.584300107526</v>
      </c>
      <c r="J13" s="21">
        <f>SUM(J7:J12)</f>
        <v>1.0000000000000002</v>
      </c>
      <c r="K13" s="39">
        <v>11474500</v>
      </c>
      <c r="L13" s="39">
        <f>SUM(L7:L12)</f>
        <v>11474.5</v>
      </c>
    </row>
    <row r="14" spans="1:13" ht="42" thickBot="1">
      <c r="A14" s="22">
        <v>9</v>
      </c>
      <c r="B14" s="19" t="s">
        <v>13</v>
      </c>
      <c r="C14" s="25">
        <v>2855899</v>
      </c>
      <c r="D14" s="26">
        <v>2217054</v>
      </c>
      <c r="E14" s="23"/>
      <c r="F14" s="23"/>
      <c r="G14" s="24"/>
      <c r="H14" s="24"/>
      <c r="I14" s="24"/>
      <c r="J14" s="24"/>
      <c r="K14" s="46"/>
      <c r="L14" s="47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11811023622047245" right="0.11811023622047245" top="0.94488188976377963" bottom="0.15748031496062992" header="0.31496062992125984" footer="0.31496062992125984"/>
  <pageSetup paperSize="9" scale="91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 год</vt:lpstr>
      <vt:lpstr>2024 год</vt:lpstr>
      <vt:lpstr>2023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2022-11-08T06:55:27Z</dcterms:modified>
</cp:coreProperties>
</file>