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192" windowHeight="1105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0" i="1"/>
  <c r="H19"/>
  <c r="H18"/>
  <c r="H17"/>
  <c r="H16"/>
  <c r="H15"/>
  <c r="G20"/>
  <c r="G19"/>
  <c r="G18"/>
  <c r="G17"/>
  <c r="G16"/>
  <c r="G15"/>
  <c r="F21"/>
  <c r="F16"/>
  <c r="F17"/>
  <c r="F18"/>
  <c r="F19"/>
  <c r="F20"/>
  <c r="F15"/>
  <c r="E21"/>
  <c r="D20"/>
  <c r="D19"/>
  <c r="D18"/>
  <c r="D17"/>
  <c r="D16"/>
  <c r="D15"/>
  <c r="H11"/>
  <c r="H10"/>
  <c r="H9"/>
  <c r="H8"/>
  <c r="H7"/>
  <c r="H6"/>
  <c r="G11"/>
  <c r="G10"/>
  <c r="G9"/>
  <c r="G8"/>
  <c r="G7"/>
  <c r="G6"/>
  <c r="F12"/>
  <c r="F7"/>
  <c r="F8"/>
  <c r="F9"/>
  <c r="F10"/>
  <c r="F11"/>
  <c r="F6"/>
  <c r="E12"/>
  <c r="D11"/>
  <c r="D10"/>
  <c r="D9"/>
  <c r="D8"/>
  <c r="D7"/>
  <c r="D6"/>
  <c r="C12"/>
  <c r="G12" l="1"/>
  <c r="D12"/>
  <c r="C21"/>
  <c r="G21"/>
  <c r="D21"/>
  <c r="H21" l="1"/>
  <c r="H12"/>
</calcChain>
</file>

<file path=xl/sharedStrings.xml><?xml version="1.0" encoding="utf-8"?>
<sst xmlns="http://schemas.openxmlformats.org/spreadsheetml/2006/main" count="38" uniqueCount="23">
  <si>
    <t>п. Березовка</t>
  </si>
  <si>
    <t xml:space="preserve">Бархатовский сс </t>
  </si>
  <si>
    <t>Вознесенский сс</t>
  </si>
  <si>
    <t>Есаульский сс</t>
  </si>
  <si>
    <t>Зыковский сс</t>
  </si>
  <si>
    <t>Маганский сс</t>
  </si>
  <si>
    <t>ИТОГО</t>
  </si>
  <si>
    <t>норматив</t>
  </si>
  <si>
    <t>* из информации ИФНС начислено за 9 месяцев</t>
  </si>
  <si>
    <t xml:space="preserve">** из подходов края </t>
  </si>
  <si>
    <t>к Пояснительной записке</t>
  </si>
  <si>
    <t>Прогноз по УСН на 2022-2025 годы</t>
  </si>
  <si>
    <t>Оценка 2022*</t>
  </si>
  <si>
    <t>прогноз 2024** (2024/2023 - 108,2%)</t>
  </si>
  <si>
    <t>Сумма недопоступившего налога в связи с применением  0 ставки</t>
  </si>
  <si>
    <t>-</t>
  </si>
  <si>
    <t>прогноз 2023** (2023/2022-107,9%)</t>
  </si>
  <si>
    <t>прогноз 2023 в условиях законодательства 2023 (отмена 0 ставки)</t>
  </si>
  <si>
    <t>прогноз 2025** (2024/2025 - 107,4%)</t>
  </si>
  <si>
    <t>прогноз 2023** (2023/2022 - 109,2%)</t>
  </si>
  <si>
    <t>прогноз 2024** (2024/2023 -108,7%)</t>
  </si>
  <si>
    <t>прогноз 2025** (2025/2024 - 108,2%)</t>
  </si>
  <si>
    <t>Приложение 9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</si>
</sst>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9" fontId="0" fillId="0" borderId="1" xfId="0" applyNumberFormat="1" applyBorder="1"/>
    <xf numFmtId="0" fontId="1" fillId="0" borderId="1" xfId="0" applyFont="1" applyFill="1" applyBorder="1"/>
    <xf numFmtId="9" fontId="0" fillId="0" borderId="0" xfId="0" applyNumberFormat="1"/>
    <xf numFmtId="164" fontId="0" fillId="0" borderId="1" xfId="0" applyNumberFormat="1" applyBorder="1"/>
    <xf numFmtId="164" fontId="1" fillId="0" borderId="1" xfId="0" applyNumberFormat="1" applyFont="1" applyBorder="1"/>
    <xf numFmtId="0" fontId="0" fillId="0" borderId="2" xfId="0" applyFill="1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wrapText="1"/>
    </xf>
    <xf numFmtId="164" fontId="0" fillId="0" borderId="1" xfId="0" applyNumberForma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G1" sqref="G1:H1"/>
    </sheetView>
  </sheetViews>
  <sheetFormatPr defaultRowHeight="14.4"/>
  <cols>
    <col min="1" max="1" width="14.109375" customWidth="1"/>
    <col min="2" max="2" width="6.77734375" customWidth="1"/>
    <col min="3" max="3" width="9.88671875" customWidth="1"/>
    <col min="4" max="4" width="10.6640625" customWidth="1"/>
    <col min="5" max="5" width="12.33203125" customWidth="1"/>
    <col min="6" max="6" width="12.44140625" customWidth="1"/>
    <col min="7" max="7" width="11.109375" customWidth="1"/>
    <col min="8" max="8" width="10.88671875" customWidth="1"/>
  </cols>
  <sheetData>
    <row r="1" spans="1:9">
      <c r="G1" s="15" t="s">
        <v>22</v>
      </c>
      <c r="H1" s="15"/>
    </row>
    <row r="2" spans="1:9">
      <c r="G2" s="15" t="s">
        <v>10</v>
      </c>
      <c r="H2" s="15"/>
    </row>
    <row r="3" spans="1:9">
      <c r="A3" s="14" t="s">
        <v>11</v>
      </c>
      <c r="B3" s="14"/>
      <c r="C3" s="14"/>
      <c r="D3" s="14"/>
      <c r="E3" s="14"/>
      <c r="F3" s="14"/>
      <c r="G3" s="14"/>
      <c r="H3" s="14"/>
    </row>
    <row r="5" spans="1:9" ht="60" customHeight="1">
      <c r="A5" s="3">
        <v>10501011</v>
      </c>
      <c r="B5" s="16" t="s">
        <v>7</v>
      </c>
      <c r="C5" s="10" t="s">
        <v>12</v>
      </c>
      <c r="D5" s="10" t="s">
        <v>16</v>
      </c>
      <c r="E5" s="12" t="s">
        <v>14</v>
      </c>
      <c r="F5" s="12" t="s">
        <v>17</v>
      </c>
      <c r="G5" s="10" t="s">
        <v>13</v>
      </c>
      <c r="H5" s="10" t="s">
        <v>18</v>
      </c>
      <c r="I5" s="11"/>
    </row>
    <row r="6" spans="1:9">
      <c r="A6" s="1" t="s">
        <v>0</v>
      </c>
      <c r="B6" s="4">
        <v>0.7</v>
      </c>
      <c r="C6" s="7">
        <v>37500</v>
      </c>
      <c r="D6" s="7">
        <f t="shared" ref="D6:D11" si="0">C6*107.9%</f>
        <v>40462.5</v>
      </c>
      <c r="E6" s="7">
        <v>4481</v>
      </c>
      <c r="F6" s="7">
        <f>SUM(D6:E6)</f>
        <v>44943.5</v>
      </c>
      <c r="G6" s="7">
        <f t="shared" ref="G6:G11" si="1">F6*108.2%</f>
        <v>48628.867000000006</v>
      </c>
      <c r="H6" s="7">
        <f t="shared" ref="H6:H11" si="2">G6*107.4%</f>
        <v>52227.403158000008</v>
      </c>
    </row>
    <row r="7" spans="1:9">
      <c r="A7" s="1" t="s">
        <v>1</v>
      </c>
      <c r="B7" s="4">
        <v>0.7</v>
      </c>
      <c r="C7" s="7">
        <v>2000</v>
      </c>
      <c r="D7" s="7">
        <f t="shared" si="0"/>
        <v>2158</v>
      </c>
      <c r="E7" s="7">
        <v>31</v>
      </c>
      <c r="F7" s="7">
        <f t="shared" ref="F7:F11" si="3">SUM(D7:E7)</f>
        <v>2189</v>
      </c>
      <c r="G7" s="7">
        <f t="shared" si="1"/>
        <v>2368.498</v>
      </c>
      <c r="H7" s="7">
        <f t="shared" si="2"/>
        <v>2543.7668520000002</v>
      </c>
    </row>
    <row r="8" spans="1:9">
      <c r="A8" s="1" t="s">
        <v>2</v>
      </c>
      <c r="B8" s="4">
        <v>0.7</v>
      </c>
      <c r="C8" s="7">
        <v>2600</v>
      </c>
      <c r="D8" s="7">
        <f t="shared" si="0"/>
        <v>2805.4</v>
      </c>
      <c r="E8" s="13" t="s">
        <v>15</v>
      </c>
      <c r="F8" s="7">
        <f t="shared" si="3"/>
        <v>2805.4</v>
      </c>
      <c r="G8" s="7">
        <f t="shared" si="1"/>
        <v>3035.4428000000003</v>
      </c>
      <c r="H8" s="7">
        <f t="shared" si="2"/>
        <v>3260.0655672000003</v>
      </c>
    </row>
    <row r="9" spans="1:9">
      <c r="A9" s="1" t="s">
        <v>3</v>
      </c>
      <c r="B9" s="4">
        <v>0.7</v>
      </c>
      <c r="C9" s="7">
        <v>10400</v>
      </c>
      <c r="D9" s="7">
        <f t="shared" si="0"/>
        <v>11221.6</v>
      </c>
      <c r="E9" s="7">
        <v>177</v>
      </c>
      <c r="F9" s="7">
        <f t="shared" si="3"/>
        <v>11398.6</v>
      </c>
      <c r="G9" s="7">
        <f t="shared" si="1"/>
        <v>12333.285200000002</v>
      </c>
      <c r="H9" s="7">
        <f t="shared" si="2"/>
        <v>13245.948304800004</v>
      </c>
    </row>
    <row r="10" spans="1:9">
      <c r="A10" s="1" t="s">
        <v>4</v>
      </c>
      <c r="B10" s="4">
        <v>0.7</v>
      </c>
      <c r="C10" s="7">
        <v>6400</v>
      </c>
      <c r="D10" s="7">
        <f t="shared" si="0"/>
        <v>6905.5999999999995</v>
      </c>
      <c r="E10" s="7">
        <v>351</v>
      </c>
      <c r="F10" s="7">
        <f t="shared" si="3"/>
        <v>7256.5999999999995</v>
      </c>
      <c r="G10" s="7">
        <f t="shared" si="1"/>
        <v>7851.6412</v>
      </c>
      <c r="H10" s="7">
        <f t="shared" si="2"/>
        <v>8432.6626488000002</v>
      </c>
    </row>
    <row r="11" spans="1:9">
      <c r="A11" s="1" t="s">
        <v>5</v>
      </c>
      <c r="B11" s="4">
        <v>0.7</v>
      </c>
      <c r="C11" s="7">
        <v>1100</v>
      </c>
      <c r="D11" s="7">
        <f t="shared" si="0"/>
        <v>1186.8999999999999</v>
      </c>
      <c r="E11" s="7">
        <v>378</v>
      </c>
      <c r="F11" s="7">
        <f t="shared" si="3"/>
        <v>1564.8999999999999</v>
      </c>
      <c r="G11" s="7">
        <f t="shared" si="1"/>
        <v>1693.2218</v>
      </c>
      <c r="H11" s="7">
        <f t="shared" si="2"/>
        <v>1818.5202132000002</v>
      </c>
    </row>
    <row r="12" spans="1:9">
      <c r="A12" s="5" t="s">
        <v>6</v>
      </c>
      <c r="B12" s="2"/>
      <c r="C12" s="8">
        <f>SUM(C6:C11)</f>
        <v>60000</v>
      </c>
      <c r="D12" s="8">
        <f t="shared" ref="D12" si="4">SUM(D6:D11)</f>
        <v>64740</v>
      </c>
      <c r="E12" s="8">
        <f>SUM(E6:E11)</f>
        <v>5418</v>
      </c>
      <c r="F12" s="8">
        <f>SUM(F6:F11)</f>
        <v>70158</v>
      </c>
      <c r="G12" s="8">
        <f>SUM(G6:G11)</f>
        <v>75910.956000000006</v>
      </c>
      <c r="H12" s="8">
        <f t="shared" ref="H12" si="5">SUM(H6:H11)</f>
        <v>81528.366744000014</v>
      </c>
    </row>
    <row r="14" spans="1:9" ht="53.4" customHeight="1">
      <c r="A14" s="3">
        <v>10501021</v>
      </c>
      <c r="B14" s="16" t="s">
        <v>7</v>
      </c>
      <c r="C14" s="10" t="s">
        <v>12</v>
      </c>
      <c r="D14" s="10" t="s">
        <v>19</v>
      </c>
      <c r="E14" s="12" t="s">
        <v>14</v>
      </c>
      <c r="F14" s="12" t="s">
        <v>17</v>
      </c>
      <c r="G14" s="10" t="s">
        <v>20</v>
      </c>
      <c r="H14" s="10" t="s">
        <v>21</v>
      </c>
    </row>
    <row r="15" spans="1:9">
      <c r="A15" s="1" t="s">
        <v>0</v>
      </c>
      <c r="B15" s="4">
        <v>0.7</v>
      </c>
      <c r="C15" s="1">
        <v>18600</v>
      </c>
      <c r="D15" s="7">
        <f t="shared" ref="D15:D20" si="6">C15*109.2%</f>
        <v>20311.2</v>
      </c>
      <c r="E15" s="7">
        <v>351</v>
      </c>
      <c r="F15" s="7">
        <f>SUM(D15:E15)</f>
        <v>20662.2</v>
      </c>
      <c r="G15" s="7">
        <f t="shared" ref="G15:G20" si="7">F15*108.7%</f>
        <v>22459.811399999999</v>
      </c>
      <c r="H15" s="7">
        <f t="shared" ref="H15:H20" si="8">G15*108.2%</f>
        <v>24301.515934800002</v>
      </c>
    </row>
    <row r="16" spans="1:9">
      <c r="A16" s="1" t="s">
        <v>1</v>
      </c>
      <c r="B16" s="4">
        <v>0.7</v>
      </c>
      <c r="C16" s="1">
        <v>6000</v>
      </c>
      <c r="D16" s="7">
        <f t="shared" si="6"/>
        <v>6552.0000000000009</v>
      </c>
      <c r="E16" s="7">
        <v>9</v>
      </c>
      <c r="F16" s="7">
        <f t="shared" ref="F16:F20" si="9">SUM(D16:E16)</f>
        <v>6561.0000000000009</v>
      </c>
      <c r="G16" s="7">
        <f t="shared" si="7"/>
        <v>7131.8070000000007</v>
      </c>
      <c r="H16" s="7">
        <f t="shared" si="8"/>
        <v>7716.6151740000014</v>
      </c>
    </row>
    <row r="17" spans="1:8">
      <c r="A17" s="1" t="s">
        <v>2</v>
      </c>
      <c r="B17" s="4">
        <v>0.7</v>
      </c>
      <c r="C17" s="1">
        <v>2850</v>
      </c>
      <c r="D17" s="7">
        <f t="shared" si="6"/>
        <v>3112.2000000000003</v>
      </c>
      <c r="E17" s="13" t="s">
        <v>15</v>
      </c>
      <c r="F17" s="7">
        <f t="shared" si="9"/>
        <v>3112.2000000000003</v>
      </c>
      <c r="G17" s="7">
        <f t="shared" si="7"/>
        <v>3382.9614000000001</v>
      </c>
      <c r="H17" s="7">
        <f t="shared" si="8"/>
        <v>3660.3642348000003</v>
      </c>
    </row>
    <row r="18" spans="1:8">
      <c r="A18" s="1" t="s">
        <v>3</v>
      </c>
      <c r="B18" s="4">
        <v>0.7</v>
      </c>
      <c r="C18" s="1">
        <v>7000</v>
      </c>
      <c r="D18" s="7">
        <f t="shared" si="6"/>
        <v>7644.0000000000009</v>
      </c>
      <c r="E18" s="13" t="s">
        <v>15</v>
      </c>
      <c r="F18" s="7">
        <f t="shared" si="9"/>
        <v>7644.0000000000009</v>
      </c>
      <c r="G18" s="7">
        <f t="shared" si="7"/>
        <v>8309.0280000000002</v>
      </c>
      <c r="H18" s="7">
        <f t="shared" si="8"/>
        <v>8990.3682960000006</v>
      </c>
    </row>
    <row r="19" spans="1:8">
      <c r="A19" s="1" t="s">
        <v>4</v>
      </c>
      <c r="B19" s="4">
        <v>0.7</v>
      </c>
      <c r="C19" s="1">
        <v>1900</v>
      </c>
      <c r="D19" s="7">
        <f t="shared" si="6"/>
        <v>2074.8000000000002</v>
      </c>
      <c r="E19" s="13" t="s">
        <v>15</v>
      </c>
      <c r="F19" s="7">
        <f t="shared" si="9"/>
        <v>2074.8000000000002</v>
      </c>
      <c r="G19" s="7">
        <f t="shared" si="7"/>
        <v>2255.3076000000001</v>
      </c>
      <c r="H19" s="7">
        <f t="shared" si="8"/>
        <v>2440.2428232000002</v>
      </c>
    </row>
    <row r="20" spans="1:8">
      <c r="A20" s="1" t="s">
        <v>5</v>
      </c>
      <c r="B20" s="4">
        <v>0.7</v>
      </c>
      <c r="C20" s="1">
        <v>650</v>
      </c>
      <c r="D20" s="7">
        <f t="shared" si="6"/>
        <v>709.80000000000007</v>
      </c>
      <c r="E20" s="13" t="s">
        <v>15</v>
      </c>
      <c r="F20" s="7">
        <f t="shared" si="9"/>
        <v>709.80000000000007</v>
      </c>
      <c r="G20" s="7">
        <f t="shared" si="7"/>
        <v>771.5526000000001</v>
      </c>
      <c r="H20" s="7">
        <f t="shared" si="8"/>
        <v>834.8199132000002</v>
      </c>
    </row>
    <row r="21" spans="1:8">
      <c r="A21" s="5" t="s">
        <v>6</v>
      </c>
      <c r="B21" s="2"/>
      <c r="C21" s="2">
        <f>SUM(C15:C20)</f>
        <v>37000</v>
      </c>
      <c r="D21" s="8">
        <f t="shared" ref="D21:H21" si="10">SUM(D15:D20)</f>
        <v>40404.000000000007</v>
      </c>
      <c r="E21" s="8">
        <f>SUM(E15:E20)</f>
        <v>360</v>
      </c>
      <c r="F21" s="8">
        <f>SUM(F15:F20)</f>
        <v>40764.000000000007</v>
      </c>
      <c r="G21" s="8">
        <f t="shared" si="10"/>
        <v>44310.468000000001</v>
      </c>
      <c r="H21" s="8">
        <f t="shared" si="10"/>
        <v>47943.92637600001</v>
      </c>
    </row>
    <row r="22" spans="1:8">
      <c r="A22" s="9" t="s">
        <v>8</v>
      </c>
    </row>
    <row r="23" spans="1:8">
      <c r="A23" s="9" t="s">
        <v>9</v>
      </c>
      <c r="B23" s="6"/>
    </row>
  </sheetData>
  <mergeCells count="3">
    <mergeCell ref="A3:H3"/>
    <mergeCell ref="G2:H2"/>
    <mergeCell ref="G1:H1"/>
  </mergeCells>
  <pageMargins left="1.1023622047244095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</dc:creator>
  <cp:lastModifiedBy>User19</cp:lastModifiedBy>
  <cp:lastPrinted>2022-11-16T08:37:20Z</cp:lastPrinted>
  <dcterms:created xsi:type="dcterms:W3CDTF">2020-11-08T07:01:59Z</dcterms:created>
  <dcterms:modified xsi:type="dcterms:W3CDTF">2022-11-16T08:37:59Z</dcterms:modified>
</cp:coreProperties>
</file>